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 BRIGHT\Desktop\quality assurance\Data Mgt_RCEESS\"/>
    </mc:Choice>
  </mc:AlternateContent>
  <xr:revisionPtr revIDLastSave="0" documentId="13_ncr:1_{0E8793C8-CB1E-423B-9292-F5EDAEC0A007}" xr6:coauthVersionLast="47" xr6:coauthVersionMax="47" xr10:uidLastSave="{00000000-0000-0000-0000-000000000000}"/>
  <bookViews>
    <workbookView xWindow="-110" yWindow="-110" windowWidth="19420" windowHeight="10420" xr2:uid="{65768545-E5F3-4AED-988D-8208D08A43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1" i="1" l="1"/>
  <c r="E150" i="1"/>
  <c r="E149" i="1"/>
  <c r="E148" i="1"/>
  <c r="E141" i="1"/>
  <c r="E140" i="1"/>
  <c r="E139" i="1"/>
  <c r="E138" i="1"/>
  <c r="E137" i="1"/>
  <c r="E136" i="1"/>
  <c r="E135" i="1"/>
  <c r="E132" i="1"/>
  <c r="E131" i="1"/>
  <c r="E130" i="1"/>
  <c r="E129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89" i="1"/>
  <c r="E86" i="1"/>
  <c r="E85" i="1"/>
  <c r="E81" i="1"/>
  <c r="E80" i="1"/>
  <c r="E79" i="1"/>
  <c r="E78" i="1"/>
  <c r="E77" i="1"/>
  <c r="E74" i="1"/>
  <c r="E73" i="1"/>
  <c r="E72" i="1"/>
  <c r="E71" i="1"/>
  <c r="E68" i="1"/>
  <c r="E67" i="1"/>
  <c r="E66" i="1"/>
  <c r="E63" i="1"/>
  <c r="E62" i="1"/>
  <c r="E61" i="1"/>
  <c r="E60" i="1"/>
  <c r="E56" i="1"/>
  <c r="E55" i="1"/>
  <c r="E54" i="1"/>
  <c r="E50" i="1"/>
  <c r="E49" i="1"/>
  <c r="E48" i="1"/>
  <c r="E44" i="1"/>
  <c r="E43" i="1"/>
  <c r="E39" i="1"/>
  <c r="E38" i="1"/>
  <c r="E34" i="1"/>
  <c r="E33" i="1"/>
  <c r="E32" i="1"/>
  <c r="E25" i="1"/>
  <c r="E26" i="1"/>
  <c r="E27" i="1"/>
  <c r="E28" i="1"/>
  <c r="E24" i="1"/>
  <c r="E19" i="1"/>
  <c r="E20" i="1"/>
  <c r="E21" i="1"/>
  <c r="E18" i="1"/>
  <c r="E4" i="1"/>
  <c r="E5" i="1"/>
  <c r="E6" i="1"/>
  <c r="E7" i="1"/>
  <c r="E8" i="1"/>
  <c r="E9" i="1"/>
  <c r="E10" i="1"/>
  <c r="E11" i="1"/>
  <c r="E12" i="1"/>
  <c r="D86" i="1"/>
  <c r="D50" i="1"/>
  <c r="D63" i="1"/>
  <c r="D74" i="1"/>
  <c r="D107" i="1"/>
  <c r="D102" i="1"/>
  <c r="E13" i="1" l="1"/>
  <c r="D68" i="1"/>
  <c r="D39" i="1"/>
  <c r="D13" i="1"/>
  <c r="D40" i="1" l="1"/>
  <c r="D44" i="1"/>
  <c r="D45" i="1" s="1"/>
</calcChain>
</file>

<file path=xl/sharedStrings.xml><?xml version="1.0" encoding="utf-8"?>
<sst xmlns="http://schemas.openxmlformats.org/spreadsheetml/2006/main" count="160" uniqueCount="94">
  <si>
    <t>Other Recurrent Expenditure</t>
  </si>
  <si>
    <t>Administrative &amp; General Expenses</t>
  </si>
  <si>
    <t>Academic Expenses</t>
  </si>
  <si>
    <t>Repairs and Maintenance  Expense</t>
  </si>
  <si>
    <t>Staff Selection and Training</t>
  </si>
  <si>
    <t>Utility Services</t>
  </si>
  <si>
    <t>Staff Travel Expenses</t>
  </si>
  <si>
    <t>Staff Welfare Expenses</t>
  </si>
  <si>
    <t>Distribution of Expenditure by Categories</t>
  </si>
  <si>
    <t>Government Subventions</t>
  </si>
  <si>
    <t>Donation</t>
  </si>
  <si>
    <t>Research Grants and Contracts</t>
  </si>
  <si>
    <t>Internally Generated Funds</t>
  </si>
  <si>
    <t>User fees and other Student Charges</t>
  </si>
  <si>
    <t>Interest Income</t>
  </si>
  <si>
    <t>Other Revenue</t>
  </si>
  <si>
    <t>Employee Compensation</t>
  </si>
  <si>
    <t>Depreciation</t>
  </si>
  <si>
    <t>Sub Total</t>
  </si>
  <si>
    <t>Distribution of Income by Sources</t>
  </si>
  <si>
    <t>Income from Government Subventions, Donations , Research Grants and Contracts</t>
  </si>
  <si>
    <t>External Research Funding per Academic</t>
  </si>
  <si>
    <t>Research Grants &amp; Contracts</t>
  </si>
  <si>
    <t>KIC Agric tech</t>
  </si>
  <si>
    <t>Proportion of Institutional Income Spent on research</t>
  </si>
  <si>
    <t>Research Grant Expenses</t>
  </si>
  <si>
    <t>GH¢</t>
  </si>
  <si>
    <t>Proportion of first Year undergraduate students receiving financial Aid</t>
  </si>
  <si>
    <t>Total Institutional Income</t>
  </si>
  <si>
    <t>Total Income</t>
  </si>
  <si>
    <t>External Research Funding</t>
  </si>
  <si>
    <t>Total Expenditure</t>
  </si>
  <si>
    <t>Expenditure on staff Salaries</t>
  </si>
  <si>
    <t>Expenditure on staff training and professional development</t>
  </si>
  <si>
    <t>Expenditure on student Scholarship and Grant</t>
  </si>
  <si>
    <t>********</t>
  </si>
  <si>
    <t>Expendututre on teaching and Pedagogical aid</t>
  </si>
  <si>
    <t>Expenditure on research Funding</t>
  </si>
  <si>
    <t>Expenduture on Technology Transfer Funding</t>
  </si>
  <si>
    <t>ICT Facility Usage Cost</t>
  </si>
  <si>
    <t>Expenditure on Administartive Expenses</t>
  </si>
  <si>
    <t>Council &amp; Its Sub - C'ttee Meeting Expenses</t>
  </si>
  <si>
    <t>Honoraria</t>
  </si>
  <si>
    <t>Hospitality and Protocol Expenses</t>
  </si>
  <si>
    <t>Gifts and Donation</t>
  </si>
  <si>
    <t>Advertisement</t>
  </si>
  <si>
    <t>Printing and Stationery</t>
  </si>
  <si>
    <t>VCG Expenses</t>
  </si>
  <si>
    <t>Professional  Subscription and Charges</t>
  </si>
  <si>
    <t>Audit Fees and Expenses</t>
  </si>
  <si>
    <t>Financial Cost and Other Charges</t>
  </si>
  <si>
    <t>Basic School Operating Cost</t>
  </si>
  <si>
    <t>Cafetaria Expenses</t>
  </si>
  <si>
    <t>Other Administrative Expenses</t>
  </si>
  <si>
    <t>************</t>
  </si>
  <si>
    <t>Income derived fromGovernment Budget</t>
  </si>
  <si>
    <t>Compensation Subvention</t>
  </si>
  <si>
    <t>GETFund</t>
  </si>
  <si>
    <t>Book and Research Allowances</t>
  </si>
  <si>
    <t>Income derived from Tuition Fees</t>
  </si>
  <si>
    <t>Regular Fee Income</t>
  </si>
  <si>
    <t>4-Year Weekend</t>
  </si>
  <si>
    <t>Top Up Fees</t>
  </si>
  <si>
    <t>Post-Graduate Fees</t>
  </si>
  <si>
    <t>Nursing Access Fees</t>
  </si>
  <si>
    <t>Other Student Charges</t>
  </si>
  <si>
    <t>Income derived from Donations</t>
  </si>
  <si>
    <t xml:space="preserve">Donation </t>
  </si>
  <si>
    <t>Transformational Dialogue</t>
  </si>
  <si>
    <t>1th Anniversory Donation</t>
  </si>
  <si>
    <t>Income derived from Technology Transfer Funding</t>
  </si>
  <si>
    <t>Income derived from Continuing Education</t>
  </si>
  <si>
    <t>Teaching and Learning Materials</t>
  </si>
  <si>
    <t>Official Academic Ceremonies</t>
  </si>
  <si>
    <t>Examination Expenses</t>
  </si>
  <si>
    <t>Sports and Games</t>
  </si>
  <si>
    <t>Scholarship Grant</t>
  </si>
  <si>
    <t>Industrial Attachment and Internship Cost</t>
  </si>
  <si>
    <t>Postgrate and Top Up Teaching Expenses</t>
  </si>
  <si>
    <t>Other Academic Service Expenses</t>
  </si>
  <si>
    <t>Research And Project Grant Expenses</t>
  </si>
  <si>
    <t>KIC AGRICTECH CHALLENGE</t>
  </si>
  <si>
    <t>Scholarships</t>
  </si>
  <si>
    <t xml:space="preserve">Compensation of Employee </t>
  </si>
  <si>
    <t>Wages and Salaries</t>
  </si>
  <si>
    <t>Part-Time Compensation</t>
  </si>
  <si>
    <t>Book and Research Allowance</t>
  </si>
  <si>
    <t>Training, Seminar and Conference</t>
  </si>
  <si>
    <t>Total</t>
  </si>
  <si>
    <t xml:space="preserve">Amount of research Spending </t>
  </si>
  <si>
    <t>Subvention, Grants and Donations</t>
  </si>
  <si>
    <t>Financial Data for 2023 year</t>
  </si>
  <si>
    <t xml:space="preserve">Cedi-DollarRate </t>
  </si>
  <si>
    <t>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</si>
</sst>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3" applyFont="1"/>
    <xf numFmtId="37" fontId="3" fillId="0" borderId="0" xfId="5" applyNumberFormat="1" applyFont="1"/>
    <xf numFmtId="0" fontId="5" fillId="0" borderId="0" xfId="0" applyFont="1" applyAlignment="1">
      <alignment vertical="center" wrapText="1"/>
    </xf>
    <xf numFmtId="0" fontId="4" fillId="0" borderId="0" xfId="0" applyFont="1"/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164" fontId="5" fillId="0" borderId="5" xfId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5" fillId="0" borderId="5" xfId="0" applyFont="1" applyBorder="1"/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/>
    <xf numFmtId="164" fontId="5" fillId="0" borderId="0" xfId="1" applyFont="1" applyBorder="1" applyAlignment="1">
      <alignment horizontal="center" vertical="center"/>
    </xf>
    <xf numFmtId="0" fontId="4" fillId="0" borderId="3" xfId="0" applyFont="1" applyBorder="1"/>
    <xf numFmtId="0" fontId="5" fillId="0" borderId="7" xfId="0" applyFont="1" applyBorder="1"/>
    <xf numFmtId="0" fontId="4" fillId="0" borderId="8" xfId="0" applyFont="1" applyBorder="1"/>
    <xf numFmtId="4" fontId="4" fillId="0" borderId="8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5" fillId="0" borderId="8" xfId="0" applyFont="1" applyBorder="1"/>
    <xf numFmtId="4" fontId="5" fillId="0" borderId="4" xfId="0" applyNumberFormat="1" applyFont="1" applyBorder="1" applyAlignment="1">
      <alignment horizontal="center" vertical="center"/>
    </xf>
    <xf numFmtId="0" fontId="4" fillId="0" borderId="6" xfId="0" applyFont="1" applyBorder="1"/>
    <xf numFmtId="4" fontId="4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5" fillId="0" borderId="8" xfId="1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5" fillId="0" borderId="9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</cellXfs>
  <cellStyles count="7">
    <cellStyle name="Comma" xfId="1" builtinId="3"/>
    <cellStyle name="Comma 2 2" xfId="4" xr:uid="{67CA730B-E046-46B4-89AF-20EC7389CEB5}"/>
    <cellStyle name="Comma 9 2" xfId="6" xr:uid="{3558BFB6-5768-4FE4-A172-CAFB4C4EA760}"/>
    <cellStyle name="Normal" xfId="0" builtinId="0"/>
    <cellStyle name="Normal 3" xfId="5" xr:uid="{55D815A2-0296-4ADA-A09A-5992B1411C2F}"/>
    <cellStyle name="Normal 9 2 2" xfId="3" xr:uid="{7C9C7D77-C99D-4AA2-AEEB-ACAF55F17FF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D2B32-B804-45B0-8FEF-932C0547A649}">
  <dimension ref="B2:G152"/>
  <sheetViews>
    <sheetView tabSelected="1" topLeftCell="A27" zoomScale="110" zoomScaleNormal="110" workbookViewId="0">
      <selection activeCell="H11" sqref="H11"/>
    </sheetView>
  </sheetViews>
  <sheetFormatPr defaultColWidth="9.1796875" defaultRowHeight="15.5" x14ac:dyDescent="0.35"/>
  <cols>
    <col min="1" max="1" width="5.453125" style="4" customWidth="1"/>
    <col min="2" max="2" width="3.453125" style="4" bestFit="1" customWidth="1"/>
    <col min="3" max="3" width="71.90625" style="4" customWidth="1"/>
    <col min="4" max="4" width="16.81640625" style="33" bestFit="1" customWidth="1"/>
    <col min="5" max="5" width="22.26953125" style="5" customWidth="1"/>
    <col min="6" max="6" width="5.453125" style="4" customWidth="1"/>
    <col min="7" max="7" width="17.08984375" style="4" customWidth="1"/>
    <col min="8" max="16384" width="9.1796875" style="4"/>
  </cols>
  <sheetData>
    <row r="2" spans="2:7" ht="21" customHeight="1" thickBot="1" x14ac:dyDescent="0.4">
      <c r="B2" s="49" t="s">
        <v>91</v>
      </c>
      <c r="C2" s="49"/>
      <c r="D2" s="49"/>
      <c r="E2" s="49"/>
    </row>
    <row r="3" spans="2:7" s="6" customFormat="1" ht="27" customHeight="1" thickTop="1" thickBot="1" x14ac:dyDescent="0.4">
      <c r="B3" s="46">
        <v>1</v>
      </c>
      <c r="C3" s="7" t="s">
        <v>8</v>
      </c>
      <c r="D3" s="8" t="s">
        <v>26</v>
      </c>
      <c r="E3" s="9" t="s">
        <v>93</v>
      </c>
      <c r="G3" s="3" t="s">
        <v>92</v>
      </c>
    </row>
    <row r="4" spans="2:7" ht="15" customHeight="1" thickTop="1" x14ac:dyDescent="0.35">
      <c r="B4" s="47"/>
      <c r="C4" s="4" t="s">
        <v>1</v>
      </c>
      <c r="D4" s="33">
        <v>10053501.380000001</v>
      </c>
      <c r="E4" s="5">
        <f>D4/$G$4</f>
        <v>897634.05178571446</v>
      </c>
      <c r="G4" s="10">
        <v>11.2</v>
      </c>
    </row>
    <row r="5" spans="2:7" ht="14.5" customHeight="1" x14ac:dyDescent="0.35">
      <c r="B5" s="47"/>
      <c r="C5" s="4" t="s">
        <v>2</v>
      </c>
      <c r="D5" s="33">
        <v>35562140.433417283</v>
      </c>
      <c r="E5" s="5">
        <f t="shared" ref="E5:E12" si="0">D5/$G$4</f>
        <v>3175191.1101265433</v>
      </c>
    </row>
    <row r="6" spans="2:7" ht="14.5" customHeight="1" x14ac:dyDescent="0.35">
      <c r="B6" s="47"/>
      <c r="C6" s="4" t="s">
        <v>3</v>
      </c>
      <c r="D6" s="33">
        <v>2797172.14</v>
      </c>
      <c r="E6" s="5">
        <f t="shared" si="0"/>
        <v>249747.51250000004</v>
      </c>
    </row>
    <row r="7" spans="2:7" ht="14.5" customHeight="1" x14ac:dyDescent="0.35">
      <c r="B7" s="47"/>
      <c r="C7" s="4" t="s">
        <v>4</v>
      </c>
      <c r="D7" s="33">
        <v>528941.04499999993</v>
      </c>
      <c r="E7" s="5">
        <f t="shared" si="0"/>
        <v>47226.879017857136</v>
      </c>
    </row>
    <row r="8" spans="2:7" ht="14.5" customHeight="1" x14ac:dyDescent="0.35">
      <c r="B8" s="47"/>
      <c r="C8" s="4" t="s">
        <v>5</v>
      </c>
      <c r="D8" s="33">
        <v>4132628.35</v>
      </c>
      <c r="E8" s="5">
        <f t="shared" si="0"/>
        <v>368984.6741071429</v>
      </c>
    </row>
    <row r="9" spans="2:7" ht="14.5" customHeight="1" x14ac:dyDescent="0.35">
      <c r="B9" s="47"/>
      <c r="C9" s="4" t="s">
        <v>6</v>
      </c>
      <c r="D9" s="33">
        <v>1753745.2199999997</v>
      </c>
      <c r="E9" s="5">
        <f t="shared" si="0"/>
        <v>156584.39464285714</v>
      </c>
    </row>
    <row r="10" spans="2:7" ht="14.5" customHeight="1" x14ac:dyDescent="0.35">
      <c r="B10" s="47"/>
      <c r="C10" s="4" t="s">
        <v>7</v>
      </c>
      <c r="D10" s="33">
        <v>715855.8899999999</v>
      </c>
      <c r="E10" s="5">
        <f t="shared" si="0"/>
        <v>63915.704464285707</v>
      </c>
    </row>
    <row r="11" spans="2:7" ht="14.5" customHeight="1" x14ac:dyDescent="0.35">
      <c r="B11" s="47"/>
      <c r="C11" s="4" t="s">
        <v>16</v>
      </c>
      <c r="D11" s="33">
        <v>100649099.16583446</v>
      </c>
      <c r="E11" s="5">
        <f t="shared" si="0"/>
        <v>8986526.7112352196</v>
      </c>
    </row>
    <row r="12" spans="2:7" ht="15" customHeight="1" thickBot="1" x14ac:dyDescent="0.4">
      <c r="B12" s="48"/>
      <c r="C12" s="11" t="s">
        <v>17</v>
      </c>
      <c r="D12" s="32">
        <v>6258936.4025999997</v>
      </c>
      <c r="E12" s="5">
        <f t="shared" si="0"/>
        <v>558833.60737500002</v>
      </c>
    </row>
    <row r="13" spans="2:7" ht="16.5" thickTop="1" thickBot="1" x14ac:dyDescent="0.4">
      <c r="B13" s="12"/>
      <c r="C13" s="13" t="s">
        <v>88</v>
      </c>
      <c r="D13" s="8">
        <f>SUM(D4:D12)</f>
        <v>162452020.02685174</v>
      </c>
      <c r="E13" s="9">
        <f>SUM(E4:E12)</f>
        <v>14504644.645254619</v>
      </c>
    </row>
    <row r="14" spans="2:7" ht="16" thickTop="1" x14ac:dyDescent="0.35">
      <c r="C14" s="14"/>
      <c r="D14" s="18"/>
      <c r="E14" s="15"/>
    </row>
    <row r="15" spans="2:7" x14ac:dyDescent="0.35">
      <c r="D15" s="34"/>
    </row>
    <row r="16" spans="2:7" ht="15.5" customHeight="1" thickBot="1" x14ac:dyDescent="0.4">
      <c r="B16" s="16"/>
      <c r="C16" s="17" t="s">
        <v>19</v>
      </c>
      <c r="D16" s="31"/>
      <c r="E16" s="27"/>
    </row>
    <row r="17" spans="2:5" ht="15" customHeight="1" thickTop="1" x14ac:dyDescent="0.35">
      <c r="B17" s="46">
        <v>2</v>
      </c>
      <c r="C17" s="14" t="s">
        <v>20</v>
      </c>
      <c r="D17" s="18" t="s">
        <v>26</v>
      </c>
      <c r="E17" s="15" t="s">
        <v>93</v>
      </c>
    </row>
    <row r="18" spans="2:5" ht="15" customHeight="1" x14ac:dyDescent="0.35">
      <c r="B18" s="47"/>
      <c r="C18" s="4" t="s">
        <v>9</v>
      </c>
      <c r="D18" s="33">
        <v>100592895.23999999</v>
      </c>
      <c r="E18" s="5">
        <f>D18/$G$4</f>
        <v>8981508.5035714284</v>
      </c>
    </row>
    <row r="19" spans="2:5" ht="14.5" customHeight="1" x14ac:dyDescent="0.35">
      <c r="B19" s="47"/>
      <c r="C19" s="4" t="s">
        <v>10</v>
      </c>
      <c r="D19" s="33">
        <v>464016.08999999997</v>
      </c>
      <c r="E19" s="5">
        <f t="shared" ref="E19:E21" si="1">D19/$G$4</f>
        <v>41430.008035714287</v>
      </c>
    </row>
    <row r="20" spans="2:5" ht="15" customHeight="1" thickBot="1" x14ac:dyDescent="0.4">
      <c r="B20" s="47"/>
      <c r="C20" s="19" t="s">
        <v>11</v>
      </c>
      <c r="D20" s="35">
        <v>25944740.207417279</v>
      </c>
      <c r="E20" s="25">
        <f t="shared" si="1"/>
        <v>2316494.6613765429</v>
      </c>
    </row>
    <row r="21" spans="2:5" ht="15" customHeight="1" thickBot="1" x14ac:dyDescent="0.4">
      <c r="B21" s="47"/>
      <c r="C21" s="20" t="s">
        <v>18</v>
      </c>
      <c r="D21" s="36">
        <v>127001651.53741728</v>
      </c>
      <c r="E21" s="30">
        <f t="shared" si="1"/>
        <v>11339433.172983686</v>
      </c>
    </row>
    <row r="22" spans="2:5" ht="15" customHeight="1" thickBot="1" x14ac:dyDescent="0.4">
      <c r="B22" s="47"/>
      <c r="C22" s="21"/>
      <c r="D22" s="37"/>
      <c r="E22" s="22"/>
    </row>
    <row r="23" spans="2:5" ht="15.5" customHeight="1" thickTop="1" thickBot="1" x14ac:dyDescent="0.4">
      <c r="B23" s="47"/>
      <c r="C23" s="13" t="s">
        <v>12</v>
      </c>
      <c r="D23" s="8" t="s">
        <v>26</v>
      </c>
      <c r="E23" s="9" t="s">
        <v>93</v>
      </c>
    </row>
    <row r="24" spans="2:5" ht="15" customHeight="1" thickTop="1" x14ac:dyDescent="0.35">
      <c r="B24" s="47"/>
      <c r="C24" s="4" t="s">
        <v>13</v>
      </c>
      <c r="D24" s="33">
        <v>30319502.065800246</v>
      </c>
      <c r="E24" s="5">
        <f>D24/$G$4</f>
        <v>2707098.3987321649</v>
      </c>
    </row>
    <row r="25" spans="2:5" ht="14.5" customHeight="1" x14ac:dyDescent="0.35">
      <c r="B25" s="47"/>
      <c r="C25" s="4" t="s">
        <v>14</v>
      </c>
      <c r="D25" s="33">
        <v>387018.36</v>
      </c>
      <c r="E25" s="5">
        <f t="shared" ref="E25:E28" si="2">D25/$G$4</f>
        <v>34555.210714285713</v>
      </c>
    </row>
    <row r="26" spans="2:5" ht="15" customHeight="1" thickBot="1" x14ac:dyDescent="0.4">
      <c r="B26" s="47"/>
      <c r="C26" s="19" t="s">
        <v>15</v>
      </c>
      <c r="D26" s="35">
        <v>10951668.920000002</v>
      </c>
      <c r="E26" s="5">
        <f t="shared" si="2"/>
        <v>977827.58214285737</v>
      </c>
    </row>
    <row r="27" spans="2:5" ht="15" customHeight="1" thickBot="1" x14ac:dyDescent="0.4">
      <c r="B27" s="48"/>
      <c r="C27" s="17" t="s">
        <v>18</v>
      </c>
      <c r="D27" s="31">
        <v>41658189.345800251</v>
      </c>
      <c r="E27" s="24">
        <f t="shared" si="2"/>
        <v>3719481.1915893084</v>
      </c>
    </row>
    <row r="28" spans="2:5" s="14" customFormat="1" ht="15.5" customHeight="1" thickTop="1" thickBot="1" x14ac:dyDescent="0.35">
      <c r="B28" s="13"/>
      <c r="C28" s="13" t="s">
        <v>29</v>
      </c>
      <c r="D28" s="8">
        <v>168659840.88321751</v>
      </c>
      <c r="E28" s="23">
        <f t="shared" si="2"/>
        <v>15058914.364572993</v>
      </c>
    </row>
    <row r="29" spans="2:5" s="14" customFormat="1" ht="15.5" customHeight="1" thickTop="1" x14ac:dyDescent="0.3">
      <c r="D29" s="18"/>
      <c r="E29" s="15"/>
    </row>
    <row r="30" spans="2:5" ht="16" thickBot="1" x14ac:dyDescent="0.4">
      <c r="B30" s="11"/>
      <c r="C30" s="11"/>
      <c r="D30" s="32"/>
      <c r="E30" s="24"/>
    </row>
    <row r="31" spans="2:5" ht="16.5" thickTop="1" thickBot="1" x14ac:dyDescent="0.4">
      <c r="B31" s="46">
        <v>3</v>
      </c>
      <c r="C31" s="17" t="s">
        <v>21</v>
      </c>
      <c r="D31" s="8" t="s">
        <v>26</v>
      </c>
      <c r="E31" s="9" t="s">
        <v>93</v>
      </c>
    </row>
    <row r="32" spans="2:5" ht="15" customHeight="1" thickTop="1" x14ac:dyDescent="0.35">
      <c r="B32" s="47"/>
      <c r="C32" s="4" t="s">
        <v>22</v>
      </c>
      <c r="D32" s="33">
        <v>25140870.427417278</v>
      </c>
      <c r="E32" s="5">
        <f t="shared" ref="E32:E34" si="3">D32/$G$4</f>
        <v>2244720.573876543</v>
      </c>
    </row>
    <row r="33" spans="2:5" ht="15" customHeight="1" thickBot="1" x14ac:dyDescent="0.4">
      <c r="B33" s="47"/>
      <c r="C33" s="19" t="s">
        <v>23</v>
      </c>
      <c r="D33" s="35">
        <v>803869.78</v>
      </c>
      <c r="E33" s="25">
        <f t="shared" si="3"/>
        <v>71774.087500000009</v>
      </c>
    </row>
    <row r="34" spans="2:5" ht="15" customHeight="1" thickBot="1" x14ac:dyDescent="0.4">
      <c r="B34" s="48"/>
      <c r="C34" s="26" t="s">
        <v>88</v>
      </c>
      <c r="D34" s="38">
        <v>25944740.207417279</v>
      </c>
      <c r="E34" s="22">
        <f t="shared" si="3"/>
        <v>2316494.6613765429</v>
      </c>
    </row>
    <row r="35" spans="2:5" ht="16" thickTop="1" x14ac:dyDescent="0.35"/>
    <row r="37" spans="2:5" ht="16" thickBot="1" x14ac:dyDescent="0.4">
      <c r="B37" s="11">
        <v>4</v>
      </c>
      <c r="C37" s="17" t="s">
        <v>24</v>
      </c>
      <c r="D37" s="31" t="s">
        <v>26</v>
      </c>
      <c r="E37" s="27" t="s">
        <v>93</v>
      </c>
    </row>
    <row r="38" spans="2:5" ht="16" thickTop="1" x14ac:dyDescent="0.35">
      <c r="C38" s="4" t="s">
        <v>25</v>
      </c>
      <c r="D38" s="33">
        <v>25793023.677417278</v>
      </c>
      <c r="E38" s="5">
        <f t="shared" ref="E38:E39" si="4">D38/$G$4</f>
        <v>2302948.542626543</v>
      </c>
    </row>
    <row r="39" spans="2:5" x14ac:dyDescent="0.35">
      <c r="C39" s="14" t="s">
        <v>29</v>
      </c>
      <c r="D39" s="33">
        <f>D28</f>
        <v>168659840.88321751</v>
      </c>
      <c r="E39" s="5">
        <f t="shared" si="4"/>
        <v>15058914.364572993</v>
      </c>
    </row>
    <row r="40" spans="2:5" ht="16" thickBot="1" x14ac:dyDescent="0.4">
      <c r="B40" s="11"/>
      <c r="C40" s="11"/>
      <c r="D40" s="31">
        <f>D38/D39</f>
        <v>0.15292925418610312</v>
      </c>
      <c r="E40" s="24"/>
    </row>
    <row r="41" spans="2:5" ht="16" thickTop="1" x14ac:dyDescent="0.35"/>
    <row r="42" spans="2:5" ht="16" thickBot="1" x14ac:dyDescent="0.4">
      <c r="B42" s="11">
        <v>5</v>
      </c>
      <c r="C42" s="17" t="s">
        <v>27</v>
      </c>
      <c r="D42" s="31" t="s">
        <v>26</v>
      </c>
      <c r="E42" s="27" t="s">
        <v>93</v>
      </c>
    </row>
    <row r="43" spans="2:5" ht="16" thickTop="1" x14ac:dyDescent="0.35">
      <c r="C43" s="4" t="s">
        <v>82</v>
      </c>
      <c r="D43" s="33">
        <v>247133.47000000003</v>
      </c>
      <c r="E43" s="5">
        <f t="shared" ref="E43:E44" si="5">D43/$G$4</f>
        <v>22065.488392857147</v>
      </c>
    </row>
    <row r="44" spans="2:5" x14ac:dyDescent="0.35">
      <c r="C44" s="4" t="s">
        <v>29</v>
      </c>
      <c r="D44" s="33">
        <f>D39</f>
        <v>168659840.88321751</v>
      </c>
      <c r="E44" s="5">
        <f t="shared" si="5"/>
        <v>15058914.364572993</v>
      </c>
    </row>
    <row r="45" spans="2:5" ht="16" thickBot="1" x14ac:dyDescent="0.4">
      <c r="B45" s="11"/>
      <c r="C45" s="11"/>
      <c r="D45" s="39">
        <f>D43/D44</f>
        <v>1.4652775000014305E-3</v>
      </c>
      <c r="E45" s="24"/>
    </row>
    <row r="46" spans="2:5" ht="16" thickTop="1" x14ac:dyDescent="0.35"/>
    <row r="47" spans="2:5" ht="16" thickBot="1" x14ac:dyDescent="0.4">
      <c r="B47" s="11">
        <v>6</v>
      </c>
      <c r="C47" s="17" t="s">
        <v>89</v>
      </c>
      <c r="D47" s="31" t="s">
        <v>26</v>
      </c>
      <c r="E47" s="27" t="s">
        <v>93</v>
      </c>
    </row>
    <row r="48" spans="2:5" ht="16" thickTop="1" x14ac:dyDescent="0.35">
      <c r="B48" s="28"/>
      <c r="C48" s="28" t="s">
        <v>80</v>
      </c>
      <c r="D48" s="40">
        <v>25140870.427417278</v>
      </c>
      <c r="E48" s="29">
        <f t="shared" ref="E48:E50" si="6">D48/$G$4</f>
        <v>2244720.573876543</v>
      </c>
    </row>
    <row r="49" spans="2:5" ht="16" thickBot="1" x14ac:dyDescent="0.4">
      <c r="B49" s="11"/>
      <c r="C49" s="11" t="s">
        <v>81</v>
      </c>
      <c r="D49" s="32">
        <v>652153.25</v>
      </c>
      <c r="E49" s="24">
        <f t="shared" si="6"/>
        <v>58227.968750000007</v>
      </c>
    </row>
    <row r="50" spans="2:5" ht="16.5" thickTop="1" thickBot="1" x14ac:dyDescent="0.4">
      <c r="B50" s="12"/>
      <c r="C50" s="13" t="s">
        <v>88</v>
      </c>
      <c r="D50" s="8">
        <f>SUM(D48:D49)</f>
        <v>25793023.677417278</v>
      </c>
      <c r="E50" s="23">
        <f t="shared" si="6"/>
        <v>2302948.542626543</v>
      </c>
    </row>
    <row r="51" spans="2:5" ht="16" thickTop="1" x14ac:dyDescent="0.35">
      <c r="C51" s="14"/>
      <c r="D51" s="41"/>
    </row>
    <row r="52" spans="2:5" ht="16" thickBot="1" x14ac:dyDescent="0.4">
      <c r="B52" s="11">
        <v>7</v>
      </c>
      <c r="C52" s="17" t="s">
        <v>28</v>
      </c>
      <c r="D52" s="32" t="s">
        <v>26</v>
      </c>
      <c r="E52" s="24" t="s">
        <v>93</v>
      </c>
    </row>
    <row r="53" spans="2:5" ht="16" thickTop="1" x14ac:dyDescent="0.35">
      <c r="C53" s="14" t="s">
        <v>90</v>
      </c>
      <c r="D53" s="34"/>
    </row>
    <row r="54" spans="2:5" x14ac:dyDescent="0.35">
      <c r="C54" s="4" t="s">
        <v>9</v>
      </c>
      <c r="D54" s="33">
        <v>100592895.23999999</v>
      </c>
      <c r="E54" s="5">
        <f t="shared" ref="E54:E56" si="7">D54/$G$4</f>
        <v>8981508.5035714284</v>
      </c>
    </row>
    <row r="55" spans="2:5" x14ac:dyDescent="0.35">
      <c r="C55" s="4" t="s">
        <v>10</v>
      </c>
      <c r="D55" s="33">
        <v>464016.08999999997</v>
      </c>
      <c r="E55" s="5">
        <f t="shared" si="7"/>
        <v>41430.008035714287</v>
      </c>
    </row>
    <row r="56" spans="2:5" x14ac:dyDescent="0.35">
      <c r="C56" s="4" t="s">
        <v>11</v>
      </c>
      <c r="D56" s="42">
        <v>25944740.207417279</v>
      </c>
      <c r="E56" s="5">
        <f t="shared" si="7"/>
        <v>2316494.6613765429</v>
      </c>
    </row>
    <row r="57" spans="2:5" x14ac:dyDescent="0.35">
      <c r="D57" s="18"/>
    </row>
    <row r="59" spans="2:5" s="14" customFormat="1" ht="15" x14ac:dyDescent="0.3">
      <c r="C59" s="14" t="s">
        <v>12</v>
      </c>
      <c r="D59" s="41"/>
      <c r="E59" s="15"/>
    </row>
    <row r="60" spans="2:5" x14ac:dyDescent="0.35">
      <c r="C60" s="4" t="s">
        <v>13</v>
      </c>
      <c r="D60" s="33">
        <v>30319502.065800246</v>
      </c>
      <c r="E60" s="5">
        <f t="shared" ref="E60:E63" si="8">D60/$G$4</f>
        <v>2707098.3987321649</v>
      </c>
    </row>
    <row r="61" spans="2:5" x14ac:dyDescent="0.35">
      <c r="C61" s="4" t="s">
        <v>14</v>
      </c>
      <c r="D61" s="33">
        <v>387018.36</v>
      </c>
      <c r="E61" s="5">
        <f t="shared" si="8"/>
        <v>34555.210714285713</v>
      </c>
    </row>
    <row r="62" spans="2:5" ht="16" thickBot="1" x14ac:dyDescent="0.4">
      <c r="B62" s="11"/>
      <c r="C62" s="11" t="s">
        <v>15</v>
      </c>
      <c r="D62" s="32">
        <v>10951668.920000002</v>
      </c>
      <c r="E62" s="24">
        <f t="shared" si="8"/>
        <v>977827.58214285737</v>
      </c>
    </row>
    <row r="63" spans="2:5" ht="16.5" thickTop="1" thickBot="1" x14ac:dyDescent="0.4">
      <c r="B63" s="12"/>
      <c r="C63" s="13" t="s">
        <v>88</v>
      </c>
      <c r="D63" s="8">
        <f>SUM(D54:D62)</f>
        <v>168659840.88321751</v>
      </c>
      <c r="E63" s="23">
        <f t="shared" si="8"/>
        <v>15058914.364572993</v>
      </c>
    </row>
    <row r="64" spans="2:5" ht="16" thickTop="1" x14ac:dyDescent="0.35"/>
    <row r="65" spans="2:5" ht="16" thickBot="1" x14ac:dyDescent="0.4">
      <c r="B65" s="11">
        <v>8</v>
      </c>
      <c r="C65" s="17" t="s">
        <v>30</v>
      </c>
      <c r="D65" s="32" t="s">
        <v>26</v>
      </c>
      <c r="E65" s="24" t="s">
        <v>93</v>
      </c>
    </row>
    <row r="66" spans="2:5" ht="16" thickTop="1" x14ac:dyDescent="0.35">
      <c r="C66" s="4" t="s">
        <v>22</v>
      </c>
      <c r="D66" s="33">
        <v>25140870.427417278</v>
      </c>
      <c r="E66" s="5">
        <f t="shared" ref="E66:E68" si="9">D66/$G$4</f>
        <v>2244720.573876543</v>
      </c>
    </row>
    <row r="67" spans="2:5" ht="16" thickBot="1" x14ac:dyDescent="0.4">
      <c r="B67" s="11"/>
      <c r="C67" s="11" t="s">
        <v>23</v>
      </c>
      <c r="D67" s="32">
        <v>803869.78</v>
      </c>
      <c r="E67" s="24">
        <f t="shared" si="9"/>
        <v>71774.087500000009</v>
      </c>
    </row>
    <row r="68" spans="2:5" ht="16.5" thickTop="1" thickBot="1" x14ac:dyDescent="0.4">
      <c r="B68" s="12"/>
      <c r="C68" s="13" t="s">
        <v>88</v>
      </c>
      <c r="D68" s="8">
        <f>SUM(D66:D67)</f>
        <v>25944740.207417279</v>
      </c>
      <c r="E68" s="23">
        <f t="shared" si="9"/>
        <v>2316494.6613765429</v>
      </c>
    </row>
    <row r="69" spans="2:5" ht="16" thickTop="1" x14ac:dyDescent="0.35"/>
    <row r="70" spans="2:5" ht="16" thickBot="1" x14ac:dyDescent="0.4">
      <c r="B70" s="11">
        <v>9</v>
      </c>
      <c r="C70" s="17" t="s">
        <v>31</v>
      </c>
      <c r="D70" s="32" t="s">
        <v>26</v>
      </c>
      <c r="E70" s="24" t="s">
        <v>93</v>
      </c>
    </row>
    <row r="71" spans="2:5" ht="16" thickTop="1" x14ac:dyDescent="0.35">
      <c r="C71" s="4" t="s">
        <v>16</v>
      </c>
      <c r="D71" s="33">
        <v>100649099.16583446</v>
      </c>
      <c r="E71" s="5">
        <f t="shared" ref="E71:E74" si="10">D71/$G$4</f>
        <v>8986526.7112352196</v>
      </c>
    </row>
    <row r="72" spans="2:5" x14ac:dyDescent="0.35">
      <c r="C72" s="4" t="s">
        <v>0</v>
      </c>
      <c r="D72" s="33">
        <v>55543984.458417289</v>
      </c>
      <c r="E72" s="5">
        <f t="shared" si="10"/>
        <v>4959284.3266444011</v>
      </c>
    </row>
    <row r="73" spans="2:5" ht="16" thickBot="1" x14ac:dyDescent="0.4">
      <c r="B73" s="11"/>
      <c r="C73" s="11" t="s">
        <v>17</v>
      </c>
      <c r="D73" s="32">
        <v>6258936.4025999997</v>
      </c>
      <c r="E73" s="24">
        <f t="shared" si="10"/>
        <v>558833.60737500002</v>
      </c>
    </row>
    <row r="74" spans="2:5" ht="16.5" thickTop="1" thickBot="1" x14ac:dyDescent="0.4">
      <c r="B74" s="12"/>
      <c r="C74" s="13" t="s">
        <v>88</v>
      </c>
      <c r="D74" s="8">
        <f>SUM(D71:D73)</f>
        <v>162452020.02685174</v>
      </c>
      <c r="E74" s="23">
        <f t="shared" si="10"/>
        <v>14504644.645254621</v>
      </c>
    </row>
    <row r="75" spans="2:5" ht="16" thickTop="1" x14ac:dyDescent="0.35"/>
    <row r="76" spans="2:5" ht="16" thickBot="1" x14ac:dyDescent="0.4">
      <c r="B76" s="11">
        <v>10</v>
      </c>
      <c r="C76" s="17" t="s">
        <v>32</v>
      </c>
      <c r="D76" s="32" t="s">
        <v>26</v>
      </c>
      <c r="E76" s="24" t="s">
        <v>93</v>
      </c>
    </row>
    <row r="77" spans="2:5" ht="16" thickTop="1" x14ac:dyDescent="0.35">
      <c r="C77" s="4" t="s">
        <v>83</v>
      </c>
      <c r="D77" s="33">
        <v>88589281.730000004</v>
      </c>
      <c r="E77" s="5">
        <f t="shared" ref="E77:E81" si="11">D77/$G$4</f>
        <v>7909757.2973214295</v>
      </c>
    </row>
    <row r="78" spans="2:5" x14ac:dyDescent="0.35">
      <c r="C78" s="4" t="s">
        <v>84</v>
      </c>
      <c r="D78" s="33">
        <v>2356496.0958344443</v>
      </c>
      <c r="E78" s="5">
        <f t="shared" si="11"/>
        <v>210401.4371280754</v>
      </c>
    </row>
    <row r="79" spans="2:5" x14ac:dyDescent="0.35">
      <c r="C79" s="4" t="s">
        <v>85</v>
      </c>
      <c r="D79" s="33">
        <v>8266</v>
      </c>
      <c r="E79" s="5">
        <f t="shared" si="11"/>
        <v>738.03571428571433</v>
      </c>
    </row>
    <row r="80" spans="2:5" ht="16" thickBot="1" x14ac:dyDescent="0.4">
      <c r="B80" s="11"/>
      <c r="C80" s="11" t="s">
        <v>86</v>
      </c>
      <c r="D80" s="32">
        <v>9695055.3399999999</v>
      </c>
      <c r="E80" s="24">
        <f t="shared" si="11"/>
        <v>865629.94107142859</v>
      </c>
    </row>
    <row r="81" spans="2:5" ht="16.5" thickTop="1" thickBot="1" x14ac:dyDescent="0.4">
      <c r="B81" s="12"/>
      <c r="C81" s="13" t="s">
        <v>88</v>
      </c>
      <c r="D81" s="8">
        <v>100649099.16583446</v>
      </c>
      <c r="E81" s="23">
        <f t="shared" si="11"/>
        <v>8986526.7112352196</v>
      </c>
    </row>
    <row r="82" spans="2:5" ht="16" thickTop="1" x14ac:dyDescent="0.35"/>
    <row r="84" spans="2:5" ht="16" thickBot="1" x14ac:dyDescent="0.4">
      <c r="B84" s="11">
        <v>11</v>
      </c>
      <c r="C84" s="17" t="s">
        <v>33</v>
      </c>
      <c r="D84" s="32" t="s">
        <v>26</v>
      </c>
      <c r="E84" s="24" t="s">
        <v>93</v>
      </c>
    </row>
    <row r="85" spans="2:5" ht="16" thickTop="1" x14ac:dyDescent="0.35">
      <c r="C85" s="1" t="s">
        <v>87</v>
      </c>
      <c r="D85" s="43">
        <v>527225.94499999995</v>
      </c>
      <c r="E85" s="5">
        <f t="shared" ref="E85:E86" si="12">D85/$G$4</f>
        <v>47073.745089285716</v>
      </c>
    </row>
    <row r="86" spans="2:5" ht="16" thickBot="1" x14ac:dyDescent="0.4">
      <c r="B86" s="11"/>
      <c r="C86" s="17" t="s">
        <v>88</v>
      </c>
      <c r="D86" s="44">
        <f>SUM(D85)</f>
        <v>527225.94499999995</v>
      </c>
      <c r="E86" s="27">
        <f t="shared" si="12"/>
        <v>47073.745089285716</v>
      </c>
    </row>
    <row r="87" spans="2:5" ht="16" thickTop="1" x14ac:dyDescent="0.35">
      <c r="C87" s="14"/>
      <c r="D87" s="18"/>
    </row>
    <row r="88" spans="2:5" ht="16" thickBot="1" x14ac:dyDescent="0.4">
      <c r="B88" s="11"/>
      <c r="C88" s="11"/>
      <c r="D88" s="32" t="s">
        <v>26</v>
      </c>
      <c r="E88" s="24" t="s">
        <v>93</v>
      </c>
    </row>
    <row r="89" spans="2:5" ht="16.5" thickTop="1" thickBot="1" x14ac:dyDescent="0.4">
      <c r="B89" s="12">
        <v>12</v>
      </c>
      <c r="C89" s="12" t="s">
        <v>34</v>
      </c>
      <c r="D89" s="45">
        <v>192158.66</v>
      </c>
      <c r="E89" s="23">
        <f t="shared" ref="E89" si="13">D89/$G$4</f>
        <v>17157.023214285717</v>
      </c>
    </row>
    <row r="90" spans="2:5" ht="16" thickTop="1" x14ac:dyDescent="0.35"/>
    <row r="92" spans="2:5" ht="16" thickBot="1" x14ac:dyDescent="0.4">
      <c r="B92" s="11">
        <v>13</v>
      </c>
      <c r="C92" s="17" t="s">
        <v>36</v>
      </c>
      <c r="D92" s="32" t="s">
        <v>26</v>
      </c>
      <c r="E92" s="24" t="s">
        <v>93</v>
      </c>
    </row>
    <row r="93" spans="2:5" ht="16" thickTop="1" x14ac:dyDescent="0.35">
      <c r="C93" s="4" t="s">
        <v>72</v>
      </c>
      <c r="D93" s="33">
        <v>308216.27</v>
      </c>
      <c r="E93" s="5">
        <f t="shared" ref="E93:E102" si="14">D93/$G$4</f>
        <v>27519.309821428575</v>
      </c>
    </row>
    <row r="94" spans="2:5" x14ac:dyDescent="0.35">
      <c r="C94" s="4" t="s">
        <v>73</v>
      </c>
      <c r="D94" s="33">
        <v>875904.64000000013</v>
      </c>
      <c r="E94" s="5">
        <f t="shared" si="14"/>
        <v>78205.771428571446</v>
      </c>
    </row>
    <row r="95" spans="2:5" x14ac:dyDescent="0.35">
      <c r="C95" s="4" t="s">
        <v>74</v>
      </c>
      <c r="D95" s="33">
        <v>1674018.696</v>
      </c>
      <c r="E95" s="5">
        <f t="shared" si="14"/>
        <v>149465.95500000002</v>
      </c>
    </row>
    <row r="96" spans="2:5" x14ac:dyDescent="0.35">
      <c r="C96" s="4" t="s">
        <v>75</v>
      </c>
      <c r="D96" s="33">
        <v>175837.89</v>
      </c>
      <c r="E96" s="5">
        <f t="shared" si="14"/>
        <v>15699.811607142859</v>
      </c>
    </row>
    <row r="97" spans="2:5" x14ac:dyDescent="0.35">
      <c r="C97" s="4" t="s">
        <v>39</v>
      </c>
      <c r="D97" s="33">
        <v>1165207.28</v>
      </c>
      <c r="E97" s="5">
        <f t="shared" si="14"/>
        <v>104036.3642857143</v>
      </c>
    </row>
    <row r="98" spans="2:5" x14ac:dyDescent="0.35">
      <c r="C98" s="4" t="s">
        <v>76</v>
      </c>
      <c r="D98" s="33">
        <v>192158.66</v>
      </c>
      <c r="E98" s="5">
        <f t="shared" si="14"/>
        <v>17157.023214285717</v>
      </c>
    </row>
    <row r="99" spans="2:5" x14ac:dyDescent="0.35">
      <c r="C99" s="4" t="s">
        <v>77</v>
      </c>
      <c r="D99" s="33">
        <v>584478.56000000006</v>
      </c>
      <c r="E99" s="5">
        <f t="shared" si="14"/>
        <v>52185.58571428572</v>
      </c>
    </row>
    <row r="100" spans="2:5" x14ac:dyDescent="0.35">
      <c r="C100" s="4" t="s">
        <v>78</v>
      </c>
      <c r="D100" s="33">
        <v>2698905.49</v>
      </c>
      <c r="E100" s="5">
        <f t="shared" si="14"/>
        <v>240973.70446428575</v>
      </c>
    </row>
    <row r="101" spans="2:5" ht="16" thickBot="1" x14ac:dyDescent="0.4">
      <c r="B101" s="11"/>
      <c r="C101" s="11" t="s">
        <v>79</v>
      </c>
      <c r="D101" s="32">
        <v>2094389.27</v>
      </c>
      <c r="E101" s="24">
        <f t="shared" si="14"/>
        <v>186999.04196428572</v>
      </c>
    </row>
    <row r="102" spans="2:5" s="14" customFormat="1" ht="16" thickTop="1" thickBot="1" x14ac:dyDescent="0.35">
      <c r="B102" s="13"/>
      <c r="C102" s="13" t="s">
        <v>88</v>
      </c>
      <c r="D102" s="8">
        <f>SUM(D93:D101)</f>
        <v>9769116.756000001</v>
      </c>
      <c r="E102" s="9">
        <f t="shared" si="14"/>
        <v>872242.56750000012</v>
      </c>
    </row>
    <row r="103" spans="2:5" ht="16" thickTop="1" x14ac:dyDescent="0.35"/>
    <row r="104" spans="2:5" ht="16" thickBot="1" x14ac:dyDescent="0.4">
      <c r="B104" s="11">
        <v>14</v>
      </c>
      <c r="C104" s="17" t="s">
        <v>37</v>
      </c>
      <c r="D104" s="32" t="s">
        <v>26</v>
      </c>
      <c r="E104" s="24" t="s">
        <v>93</v>
      </c>
    </row>
    <row r="105" spans="2:5" ht="16" thickTop="1" x14ac:dyDescent="0.35">
      <c r="C105" s="4" t="s">
        <v>80</v>
      </c>
      <c r="D105" s="33">
        <v>25140870.427417278</v>
      </c>
      <c r="E105" s="5">
        <f t="shared" ref="E105:E107" si="15">D105/$G$4</f>
        <v>2244720.573876543</v>
      </c>
    </row>
    <row r="106" spans="2:5" ht="16" thickBot="1" x14ac:dyDescent="0.4">
      <c r="B106" s="11"/>
      <c r="C106" s="11" t="s">
        <v>81</v>
      </c>
      <c r="D106" s="32">
        <v>652153.25</v>
      </c>
      <c r="E106" s="24">
        <f t="shared" si="15"/>
        <v>58227.968750000007</v>
      </c>
    </row>
    <row r="107" spans="2:5" ht="16.5" thickTop="1" thickBot="1" x14ac:dyDescent="0.4">
      <c r="B107" s="12"/>
      <c r="C107" s="13" t="s">
        <v>88</v>
      </c>
      <c r="D107" s="8">
        <f>SUM(D105:D106)</f>
        <v>25793023.677417278</v>
      </c>
      <c r="E107" s="9">
        <f t="shared" si="15"/>
        <v>2302948.542626543</v>
      </c>
    </row>
    <row r="108" spans="2:5" ht="16" thickTop="1" x14ac:dyDescent="0.35"/>
    <row r="109" spans="2:5" x14ac:dyDescent="0.35">
      <c r="B109" s="4">
        <v>15</v>
      </c>
      <c r="C109" s="4" t="s">
        <v>38</v>
      </c>
      <c r="D109" s="33" t="s">
        <v>54</v>
      </c>
    </row>
    <row r="110" spans="2:5" x14ac:dyDescent="0.35">
      <c r="C110" s="2"/>
    </row>
    <row r="111" spans="2:5" x14ac:dyDescent="0.35">
      <c r="D111" s="41"/>
    </row>
    <row r="112" spans="2:5" ht="16" thickBot="1" x14ac:dyDescent="0.4">
      <c r="B112" s="11">
        <v>16</v>
      </c>
      <c r="C112" s="17" t="s">
        <v>40</v>
      </c>
      <c r="D112" s="32" t="s">
        <v>26</v>
      </c>
      <c r="E112" s="24" t="s">
        <v>93</v>
      </c>
    </row>
    <row r="113" spans="2:5" ht="16" thickTop="1" x14ac:dyDescent="0.35">
      <c r="C113" s="4" t="s">
        <v>41</v>
      </c>
      <c r="D113" s="33">
        <v>1089143.3999999999</v>
      </c>
      <c r="E113" s="5">
        <f t="shared" ref="E113:E126" si="16">D113/$G$4</f>
        <v>97244.94642857142</v>
      </c>
    </row>
    <row r="114" spans="2:5" x14ac:dyDescent="0.35">
      <c r="C114" s="4" t="s">
        <v>42</v>
      </c>
      <c r="D114" s="33">
        <v>177610.56</v>
      </c>
      <c r="E114" s="5">
        <f t="shared" si="16"/>
        <v>15858.085714285715</v>
      </c>
    </row>
    <row r="115" spans="2:5" x14ac:dyDescent="0.35">
      <c r="C115" s="4" t="s">
        <v>43</v>
      </c>
      <c r="D115" s="33">
        <v>713336.94</v>
      </c>
      <c r="E115" s="5">
        <f t="shared" si="16"/>
        <v>63690.798214285714</v>
      </c>
    </row>
    <row r="116" spans="2:5" x14ac:dyDescent="0.35">
      <c r="C116" s="4" t="s">
        <v>44</v>
      </c>
      <c r="D116" s="33">
        <v>33032.959999999999</v>
      </c>
      <c r="E116" s="5">
        <f t="shared" si="16"/>
        <v>2949.3714285714286</v>
      </c>
    </row>
    <row r="117" spans="2:5" x14ac:dyDescent="0.35">
      <c r="C117" s="4" t="s">
        <v>45</v>
      </c>
      <c r="D117" s="33">
        <v>107727.48</v>
      </c>
      <c r="E117" s="5">
        <f t="shared" si="16"/>
        <v>9618.5249999999996</v>
      </c>
    </row>
    <row r="118" spans="2:5" x14ac:dyDescent="0.35">
      <c r="C118" s="4" t="s">
        <v>46</v>
      </c>
      <c r="D118" s="33">
        <v>346036.77999999997</v>
      </c>
      <c r="E118" s="5">
        <f t="shared" si="16"/>
        <v>30896.14107142857</v>
      </c>
    </row>
    <row r="119" spans="2:5" x14ac:dyDescent="0.35">
      <c r="C119" s="4" t="s">
        <v>47</v>
      </c>
      <c r="D119" s="33">
        <v>194613.22</v>
      </c>
      <c r="E119" s="5">
        <f t="shared" si="16"/>
        <v>17376.180357142857</v>
      </c>
    </row>
    <row r="120" spans="2:5" x14ac:dyDescent="0.35">
      <c r="C120" s="4" t="s">
        <v>48</v>
      </c>
      <c r="D120" s="33">
        <v>39578.82</v>
      </c>
      <c r="E120" s="5">
        <f t="shared" si="16"/>
        <v>3533.8232142857146</v>
      </c>
    </row>
    <row r="121" spans="2:5" x14ac:dyDescent="0.35">
      <c r="C121" s="4" t="s">
        <v>49</v>
      </c>
      <c r="D121" s="33">
        <v>118687.44</v>
      </c>
      <c r="E121" s="5">
        <f t="shared" si="16"/>
        <v>10597.092857142858</v>
      </c>
    </row>
    <row r="122" spans="2:5" x14ac:dyDescent="0.35">
      <c r="C122" s="4" t="s">
        <v>50</v>
      </c>
      <c r="D122" s="33">
        <v>2776092.7</v>
      </c>
      <c r="E122" s="5">
        <f t="shared" si="16"/>
        <v>247865.41964285719</v>
      </c>
    </row>
    <row r="123" spans="2:5" x14ac:dyDescent="0.35">
      <c r="C123" s="4" t="s">
        <v>51</v>
      </c>
      <c r="D123" s="33">
        <v>1369021.3900000001</v>
      </c>
      <c r="E123" s="5">
        <f t="shared" si="16"/>
        <v>122234.05267857145</v>
      </c>
    </row>
    <row r="124" spans="2:5" x14ac:dyDescent="0.35">
      <c r="C124" s="4" t="s">
        <v>52</v>
      </c>
      <c r="D124" s="33">
        <v>1204058.8900000004</v>
      </c>
      <c r="E124" s="5">
        <f t="shared" si="16"/>
        <v>107505.25803571433</v>
      </c>
    </row>
    <row r="125" spans="2:5" ht="16" thickBot="1" x14ac:dyDescent="0.4">
      <c r="B125" s="11"/>
      <c r="C125" s="11" t="s">
        <v>53</v>
      </c>
      <c r="D125" s="32">
        <v>1884560.8</v>
      </c>
      <c r="E125" s="24">
        <f t="shared" si="16"/>
        <v>168264.35714285716</v>
      </c>
    </row>
    <row r="126" spans="2:5" ht="16.5" thickTop="1" thickBot="1" x14ac:dyDescent="0.4">
      <c r="B126" s="12"/>
      <c r="C126" s="13" t="s">
        <v>88</v>
      </c>
      <c r="D126" s="8">
        <v>10053501.380000001</v>
      </c>
      <c r="E126" s="9">
        <f t="shared" si="16"/>
        <v>897634.05178571446</v>
      </c>
    </row>
    <row r="127" spans="2:5" ht="16" thickTop="1" x14ac:dyDescent="0.35"/>
    <row r="128" spans="2:5" ht="16" thickBot="1" x14ac:dyDescent="0.4">
      <c r="B128" s="11">
        <v>17</v>
      </c>
      <c r="C128" s="17" t="s">
        <v>55</v>
      </c>
      <c r="D128" s="32" t="s">
        <v>26</v>
      </c>
      <c r="E128" s="24" t="s">
        <v>93</v>
      </c>
    </row>
    <row r="129" spans="2:5" ht="16" thickTop="1" x14ac:dyDescent="0.35">
      <c r="C129" s="4" t="s">
        <v>56</v>
      </c>
      <c r="D129" s="33">
        <v>89381469.140000001</v>
      </c>
      <c r="E129" s="5">
        <f t="shared" ref="E129:E132" si="17">D129/$G$4</f>
        <v>7980488.3160714293</v>
      </c>
    </row>
    <row r="130" spans="2:5" x14ac:dyDescent="0.35">
      <c r="C130" s="4" t="s">
        <v>57</v>
      </c>
      <c r="D130" s="33">
        <v>1644313.8</v>
      </c>
      <c r="E130" s="5">
        <f t="shared" si="17"/>
        <v>146813.73214285716</v>
      </c>
    </row>
    <row r="131" spans="2:5" ht="16" thickBot="1" x14ac:dyDescent="0.4">
      <c r="B131" s="11"/>
      <c r="C131" s="11" t="s">
        <v>58</v>
      </c>
      <c r="D131" s="32">
        <v>9567112.3000000007</v>
      </c>
      <c r="E131" s="24">
        <f t="shared" si="17"/>
        <v>854206.45535714296</v>
      </c>
    </row>
    <row r="132" spans="2:5" ht="16.5" thickTop="1" thickBot="1" x14ac:dyDescent="0.4">
      <c r="B132" s="12"/>
      <c r="C132" s="13" t="s">
        <v>88</v>
      </c>
      <c r="D132" s="8">
        <v>100592895.23999999</v>
      </c>
      <c r="E132" s="23">
        <f t="shared" si="17"/>
        <v>8981508.5035714284</v>
      </c>
    </row>
    <row r="133" spans="2:5" ht="16" thickTop="1" x14ac:dyDescent="0.35"/>
    <row r="134" spans="2:5" ht="16" thickBot="1" x14ac:dyDescent="0.4">
      <c r="B134" s="11">
        <v>18</v>
      </c>
      <c r="C134" s="17" t="s">
        <v>59</v>
      </c>
      <c r="D134" s="32" t="s">
        <v>26</v>
      </c>
      <c r="E134" s="24" t="s">
        <v>93</v>
      </c>
    </row>
    <row r="135" spans="2:5" ht="16" thickTop="1" x14ac:dyDescent="0.35">
      <c r="C135" s="4" t="s">
        <v>60</v>
      </c>
      <c r="D135" s="33">
        <v>22427270.32200025</v>
      </c>
      <c r="E135" s="5">
        <f t="shared" ref="E135:E141" si="18">D135/$G$4</f>
        <v>2002434.850178594</v>
      </c>
    </row>
    <row r="136" spans="2:5" x14ac:dyDescent="0.35">
      <c r="C136" s="4" t="s">
        <v>61</v>
      </c>
      <c r="D136" s="33">
        <v>637891.24000000011</v>
      </c>
      <c r="E136" s="5">
        <f t="shared" si="18"/>
        <v>56954.575000000012</v>
      </c>
    </row>
    <row r="137" spans="2:5" x14ac:dyDescent="0.35">
      <c r="C137" s="4" t="s">
        <v>62</v>
      </c>
      <c r="D137" s="33">
        <v>2673903.7399999998</v>
      </c>
      <c r="E137" s="5">
        <f t="shared" si="18"/>
        <v>238741.40535714285</v>
      </c>
    </row>
    <row r="138" spans="2:5" x14ac:dyDescent="0.35">
      <c r="C138" s="4" t="s">
        <v>63</v>
      </c>
      <c r="D138" s="33">
        <v>3162521.4938000003</v>
      </c>
      <c r="E138" s="5">
        <f t="shared" si="18"/>
        <v>282367.99051785719</v>
      </c>
    </row>
    <row r="139" spans="2:5" x14ac:dyDescent="0.35">
      <c r="C139" s="4" t="s">
        <v>64</v>
      </c>
      <c r="D139" s="33">
        <v>41600</v>
      </c>
      <c r="E139" s="5">
        <f t="shared" si="18"/>
        <v>3714.2857142857147</v>
      </c>
    </row>
    <row r="140" spans="2:5" ht="16" thickBot="1" x14ac:dyDescent="0.4">
      <c r="B140" s="11"/>
      <c r="C140" s="11" t="s">
        <v>65</v>
      </c>
      <c r="D140" s="32">
        <v>1376315.2699999998</v>
      </c>
      <c r="E140" s="24">
        <f t="shared" si="18"/>
        <v>122885.2919642857</v>
      </c>
    </row>
    <row r="141" spans="2:5" ht="16.5" thickTop="1" thickBot="1" x14ac:dyDescent="0.4">
      <c r="B141" s="12"/>
      <c r="C141" s="13" t="s">
        <v>88</v>
      </c>
      <c r="D141" s="8">
        <v>30319502.065800246</v>
      </c>
      <c r="E141" s="23">
        <f t="shared" si="18"/>
        <v>2707098.3987321649</v>
      </c>
    </row>
    <row r="142" spans="2:5" ht="16" thickTop="1" x14ac:dyDescent="0.35"/>
    <row r="143" spans="2:5" x14ac:dyDescent="0.35">
      <c r="B143" s="4">
        <v>19</v>
      </c>
      <c r="C143" s="4" t="s">
        <v>70</v>
      </c>
      <c r="D143" s="33" t="s">
        <v>35</v>
      </c>
    </row>
    <row r="145" spans="2:5" x14ac:dyDescent="0.35">
      <c r="B145" s="4">
        <v>20</v>
      </c>
      <c r="C145" s="4" t="s">
        <v>71</v>
      </c>
      <c r="D145" s="33" t="s">
        <v>54</v>
      </c>
    </row>
    <row r="147" spans="2:5" ht="16" thickBot="1" x14ac:dyDescent="0.4">
      <c r="B147" s="11">
        <v>21</v>
      </c>
      <c r="C147" s="17" t="s">
        <v>66</v>
      </c>
      <c r="D147" s="32" t="s">
        <v>26</v>
      </c>
      <c r="E147" s="24" t="s">
        <v>93</v>
      </c>
    </row>
    <row r="148" spans="2:5" ht="16" thickTop="1" x14ac:dyDescent="0.35">
      <c r="C148" s="4" t="s">
        <v>67</v>
      </c>
      <c r="D148" s="33">
        <v>50000</v>
      </c>
      <c r="E148" s="5">
        <f t="shared" ref="E148:E151" si="19">D148/$G$4</f>
        <v>4464.2857142857147</v>
      </c>
    </row>
    <row r="149" spans="2:5" x14ac:dyDescent="0.35">
      <c r="C149" s="4" t="s">
        <v>68</v>
      </c>
      <c r="D149" s="33">
        <v>51054.169999999984</v>
      </c>
      <c r="E149" s="5">
        <f t="shared" si="19"/>
        <v>4558.4080357142848</v>
      </c>
    </row>
    <row r="150" spans="2:5" ht="16" thickBot="1" x14ac:dyDescent="0.4">
      <c r="B150" s="11"/>
      <c r="C150" s="11" t="s">
        <v>69</v>
      </c>
      <c r="D150" s="32">
        <v>362961.91999999998</v>
      </c>
      <c r="E150" s="24">
        <f t="shared" si="19"/>
        <v>32407.314285714285</v>
      </c>
    </row>
    <row r="151" spans="2:5" ht="16.5" thickTop="1" thickBot="1" x14ac:dyDescent="0.4">
      <c r="B151" s="12"/>
      <c r="C151" s="13" t="s">
        <v>88</v>
      </c>
      <c r="D151" s="8">
        <v>464016.08999999997</v>
      </c>
      <c r="E151" s="23">
        <f t="shared" si="19"/>
        <v>41430.008035714287</v>
      </c>
    </row>
    <row r="152" spans="2:5" ht="16" thickTop="1" x14ac:dyDescent="0.35"/>
  </sheetData>
  <mergeCells count="4">
    <mergeCell ref="B31:B34"/>
    <mergeCell ref="B17:B27"/>
    <mergeCell ref="B2:E2"/>
    <mergeCell ref="B3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UENR FINANCE</dc:creator>
  <cp:lastModifiedBy>bright karim-abdallah</cp:lastModifiedBy>
  <dcterms:created xsi:type="dcterms:W3CDTF">2024-07-03T10:48:59Z</dcterms:created>
  <dcterms:modified xsi:type="dcterms:W3CDTF">2024-07-04T13:09:24Z</dcterms:modified>
</cp:coreProperties>
</file>