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R BRIGHT\Downloads\"/>
    </mc:Choice>
  </mc:AlternateContent>
  <xr:revisionPtr revIDLastSave="0" documentId="13_ncr:1_{F4EB9145-FB68-469B-9603-28526E0F9FE6}" xr6:coauthVersionLast="47" xr6:coauthVersionMax="47" xr10:uidLastSave="{00000000-0000-0000-0000-000000000000}"/>
  <bookViews>
    <workbookView xWindow="-110" yWindow="-110" windowWidth="19420" windowHeight="10420" firstSheet="4" activeTab="6" xr2:uid="{00000000-000D-0000-FFFF-FFFF00000000}"/>
  </bookViews>
  <sheets>
    <sheet name="Table 1" sheetId="1" r:id="rId1"/>
    <sheet name="Table 2" sheetId="2" r:id="rId2"/>
    <sheet name="Table 1.1" sheetId="3" r:id="rId3"/>
    <sheet name="Yearly consumption per block" sheetId="8" r:id="rId4"/>
    <sheet name="Consumption by building" sheetId="4" r:id="rId5"/>
    <sheet name="Annual Totals" sheetId="6" r:id="rId6"/>
    <sheet name="Monthly Trends by Year" sheetId="5" r:id="rId7"/>
  </sheets>
  <calcPr calcId="181029"/>
</workbook>
</file>

<file path=xl/calcChain.xml><?xml version="1.0" encoding="utf-8"?>
<calcChain xmlns="http://schemas.openxmlformats.org/spreadsheetml/2006/main">
  <c r="C60" i="3" l="1"/>
  <c r="H61" i="3"/>
  <c r="R63" i="3" l="1"/>
  <c r="R62" i="3"/>
  <c r="R61" i="3"/>
  <c r="R60" i="3"/>
  <c r="R59" i="3"/>
  <c r="Q63" i="3"/>
  <c r="Q62" i="3"/>
  <c r="Q61" i="3"/>
  <c r="Q60" i="3"/>
  <c r="Q59" i="3"/>
  <c r="P63" i="3"/>
  <c r="P62" i="3"/>
  <c r="P61" i="3"/>
  <c r="P60" i="3"/>
  <c r="P59" i="3"/>
  <c r="O63" i="3"/>
  <c r="O62" i="3"/>
  <c r="O61" i="3"/>
  <c r="O60" i="3"/>
  <c r="O59" i="3"/>
  <c r="N63" i="3"/>
  <c r="N62" i="3"/>
  <c r="N61" i="3"/>
  <c r="N60" i="3"/>
  <c r="N59" i="3"/>
  <c r="M63" i="3"/>
  <c r="M62" i="3"/>
  <c r="M61" i="3"/>
  <c r="M60" i="3"/>
  <c r="M59" i="3"/>
  <c r="L63" i="3"/>
  <c r="L62" i="3"/>
  <c r="L61" i="3"/>
  <c r="L60" i="3"/>
  <c r="L59" i="3"/>
  <c r="K63" i="3"/>
  <c r="K62" i="3"/>
  <c r="K61" i="3"/>
  <c r="K60" i="3"/>
  <c r="K59" i="3"/>
  <c r="J63" i="3"/>
  <c r="J62" i="3"/>
  <c r="J61" i="3"/>
  <c r="J60" i="3"/>
  <c r="J59" i="3"/>
  <c r="I63" i="3"/>
  <c r="I62" i="3"/>
  <c r="I61" i="3"/>
  <c r="I60" i="3"/>
  <c r="H60" i="3"/>
  <c r="I59" i="3"/>
  <c r="H63" i="3"/>
  <c r="H62" i="3"/>
  <c r="H59" i="3"/>
  <c r="G59" i="3"/>
  <c r="G63" i="3"/>
  <c r="G62" i="3"/>
  <c r="G61" i="3"/>
  <c r="G60" i="3"/>
  <c r="F63" i="3" l="1"/>
  <c r="F62" i="3"/>
  <c r="F61" i="3"/>
  <c r="F60" i="3"/>
  <c r="E63" i="3"/>
  <c r="E62" i="3"/>
  <c r="E61" i="3"/>
  <c r="E60" i="3"/>
  <c r="F59" i="3"/>
  <c r="E59" i="3"/>
  <c r="D63" i="3"/>
  <c r="D62" i="3"/>
  <c r="D61" i="3"/>
  <c r="D60" i="3"/>
  <c r="C63" i="3"/>
  <c r="C62" i="3"/>
  <c r="C61" i="3"/>
  <c r="B63" i="3"/>
  <c r="B62" i="3"/>
  <c r="B61" i="3"/>
  <c r="B60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S3" i="3"/>
  <c r="S3" i="2"/>
  <c r="I5" i="2"/>
  <c r="G5" i="2"/>
  <c r="M4" i="2"/>
  <c r="L4" i="2"/>
  <c r="K4" i="2"/>
  <c r="D4" i="2"/>
  <c r="B4" i="2"/>
  <c r="L3" i="2"/>
  <c r="D3" i="2"/>
  <c r="S39" i="1"/>
  <c r="C4" i="2" s="1"/>
  <c r="S46" i="1"/>
  <c r="H3" i="2" s="1"/>
  <c r="S47" i="1"/>
  <c r="G3" i="2" s="1"/>
  <c r="S49" i="1"/>
  <c r="E3" i="2" s="1"/>
  <c r="S33" i="1"/>
  <c r="I4" i="2" s="1"/>
  <c r="S37" i="1"/>
  <c r="E4" i="2" s="1"/>
  <c r="S38" i="1"/>
  <c r="S41" i="1"/>
  <c r="M3" i="2" s="1"/>
  <c r="S43" i="1"/>
  <c r="K3" i="2" s="1"/>
  <c r="S44" i="1"/>
  <c r="J3" i="2" s="1"/>
  <c r="S45" i="1"/>
  <c r="I3" i="2" s="1"/>
  <c r="S48" i="1"/>
  <c r="F3" i="2" s="1"/>
  <c r="S50" i="1"/>
  <c r="S51" i="1"/>
  <c r="C3" i="2" s="1"/>
  <c r="S52" i="1"/>
  <c r="B3" i="2" s="1"/>
  <c r="S36" i="1"/>
  <c r="F4" i="2" s="1"/>
  <c r="S42" i="1"/>
  <c r="S40" i="1"/>
  <c r="S35" i="1"/>
  <c r="G4" i="2" s="1"/>
  <c r="S34" i="1"/>
  <c r="H4" i="2" s="1"/>
  <c r="S31" i="1"/>
  <c r="S30" i="1"/>
  <c r="S29" i="1"/>
  <c r="S28" i="1"/>
  <c r="B5" i="2" s="1"/>
  <c r="S27" i="1"/>
  <c r="C5" i="2" s="1"/>
  <c r="S26" i="1"/>
  <c r="D5" i="2" s="1"/>
  <c r="S25" i="1"/>
  <c r="E5" i="2" s="1"/>
  <c r="S24" i="1"/>
  <c r="F5" i="2" s="1"/>
  <c r="S23" i="1"/>
  <c r="S22" i="1"/>
  <c r="H5" i="2" s="1"/>
  <c r="S21" i="1"/>
  <c r="S20" i="1"/>
  <c r="J5" i="2" s="1"/>
  <c r="S8" i="2"/>
  <c r="C7" i="2" l="1"/>
  <c r="G7" i="2"/>
  <c r="M7" i="2"/>
  <c r="N3" i="2"/>
  <c r="F7" i="2"/>
  <c r="S8" i="1"/>
  <c r="J6" i="2" s="1"/>
  <c r="S13" i="1"/>
  <c r="E6" i="2" s="1"/>
  <c r="E7" i="2" s="1"/>
  <c r="S7" i="1"/>
  <c r="S12" i="1"/>
  <c r="F6" i="2" s="1"/>
  <c r="S15" i="1"/>
  <c r="C6" i="2" s="1"/>
  <c r="S11" i="1"/>
  <c r="G6" i="2" s="1"/>
  <c r="S18" i="1"/>
  <c r="L5" i="2" s="1"/>
  <c r="L7" i="2" s="1"/>
  <c r="S10" i="1"/>
  <c r="H6" i="2" s="1"/>
  <c r="H7" i="2" s="1"/>
  <c r="S14" i="1"/>
  <c r="D6" i="2" s="1"/>
  <c r="D7" i="2" s="1"/>
  <c r="S19" i="1"/>
  <c r="K5" i="2" s="1"/>
  <c r="N5" i="2" s="1"/>
  <c r="S17" i="1"/>
  <c r="M5" i="2" s="1"/>
  <c r="S9" i="1"/>
  <c r="I6" i="2" s="1"/>
  <c r="I7" i="2" s="1"/>
  <c r="S16" i="1"/>
  <c r="B6" i="2" s="1"/>
  <c r="B7" i="2" s="1"/>
  <c r="K6" i="2" l="1"/>
  <c r="S32" i="1"/>
  <c r="S53" i="1" l="1"/>
  <c r="J4" i="2"/>
  <c r="K7" i="2"/>
  <c r="N6" i="2"/>
  <c r="N4" i="2" l="1"/>
  <c r="J7" i="2"/>
  <c r="N7" i="2"/>
  <c r="O3" i="2" s="1"/>
  <c r="P3" i="2" l="1"/>
</calcChain>
</file>

<file path=xl/sharedStrings.xml><?xml version="1.0" encoding="utf-8"?>
<sst xmlns="http://schemas.openxmlformats.org/spreadsheetml/2006/main" count="132" uniqueCount="89">
  <si>
    <t>CONSUMPTION UENR [kWh]</t>
  </si>
  <si>
    <t>MONTH</t>
  </si>
  <si>
    <t>Administration Block</t>
  </si>
  <si>
    <t>Auditorium</t>
  </si>
  <si>
    <t>Clinic</t>
  </si>
  <si>
    <t>Engineering Laboratory</t>
  </si>
  <si>
    <t>Finance Block</t>
  </si>
  <si>
    <t>Getfund hostel</t>
  </si>
  <si>
    <t>Getfund hostel - greena FM</t>
  </si>
  <si>
    <t>Graduate School Block</t>
  </si>
  <si>
    <t>Directorate</t>
  </si>
  <si>
    <t>LEO BLOCK UP</t>
  </si>
  <si>
    <t>LEO HALL</t>
  </si>
  <si>
    <t>Library block</t>
  </si>
  <si>
    <t>Odum block</t>
  </si>
  <si>
    <t>Saw mill</t>
  </si>
  <si>
    <t>Science lecture hall</t>
  </si>
  <si>
    <t>Average</t>
  </si>
  <si>
    <r>
      <rPr>
        <b/>
        <sz val="10"/>
        <rFont val="Times New Roman"/>
        <family val="1"/>
      </rPr>
      <t>Basic School BHD gtfund
hostel</t>
    </r>
  </si>
  <si>
    <r>
      <rPr>
        <b/>
        <sz val="10"/>
        <rFont val="Times New Roman"/>
        <family val="1"/>
      </rPr>
      <t>Works and physical dev.
Office</t>
    </r>
  </si>
  <si>
    <t>Project:</t>
  </si>
  <si>
    <t>501,12 kWp - Pilot Project RCEES</t>
  </si>
  <si>
    <t>Location</t>
  </si>
  <si>
    <t>University of Energy and Natural Resources, UENR, Sunyani</t>
  </si>
  <si>
    <t>Date:</t>
  </si>
  <si>
    <t>JAN</t>
  </si>
  <si>
    <t>FEB</t>
  </si>
  <si>
    <t>MCH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</si>
  <si>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</si>
  <si>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</si>
  <si>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</si>
  <si>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</si>
  <si>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</si>
  <si>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</si>
  <si>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</si>
  <si>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</si>
  <si>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</si>
  <si>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Annual</t>
  </si>
  <si>
    <t>Annual Consumtion based on the average monthly consumption</t>
  </si>
  <si>
    <t>Proposed system: [kWp]</t>
  </si>
  <si>
    <t>Spec. Annual Yield Sunyani [kWh/kWp]</t>
  </si>
  <si>
    <t>Expected Annual Yield (1st year) [kWh]</t>
  </si>
  <si>
    <t>SUM (monthly consumption,total)</t>
  </si>
  <si>
    <r>
      <rPr>
        <b/>
        <sz val="9"/>
        <rFont val="Times New Roman"/>
        <family val="1"/>
      </rPr>
      <t>AVERAGE MONTHLY CONSUMPTION
[kWh]</t>
    </r>
  </si>
  <si>
    <t>YEAR</t>
  </si>
  <si>
    <t>TOTAL</t>
  </si>
  <si>
    <t>v</t>
  </si>
  <si>
    <t>Basic School</t>
  </si>
  <si>
    <t>Administration</t>
  </si>
  <si>
    <t>Oct 2023</t>
  </si>
  <si>
    <t>Sept 2023</t>
  </si>
  <si>
    <t>Aug 2023</t>
  </si>
  <si>
    <t>Jul 2023</t>
  </si>
  <si>
    <t>Jun 2023</t>
  </si>
  <si>
    <t>Apr 2023</t>
  </si>
  <si>
    <t>May 2023</t>
  </si>
  <si>
    <t>Mar 2023</t>
  </si>
  <si>
    <t>Feb 2023</t>
  </si>
  <si>
    <t>Jan 2023</t>
  </si>
  <si>
    <t>Dec 2022</t>
  </si>
  <si>
    <t>2020</t>
  </si>
  <si>
    <t>Annual Results</t>
  </si>
  <si>
    <t>Nov 2022</t>
  </si>
  <si>
    <t>Oct 2022</t>
  </si>
  <si>
    <t>Sept 2022</t>
  </si>
  <si>
    <t>Aug 2022</t>
  </si>
  <si>
    <t>Jul 2022</t>
  </si>
  <si>
    <t>Jun 2022</t>
  </si>
  <si>
    <t>May 2022</t>
  </si>
  <si>
    <t>Apr 2022</t>
  </si>
  <si>
    <t>Mar 2022</t>
  </si>
  <si>
    <t>Feb 2022</t>
  </si>
  <si>
    <t>Jan 2022</t>
  </si>
  <si>
    <t>Dec 2021</t>
  </si>
  <si>
    <t>Nov 2021</t>
  </si>
  <si>
    <t>Oct 2021</t>
  </si>
  <si>
    <t>Sept 2021</t>
  </si>
  <si>
    <t>Aug 2021</t>
  </si>
  <si>
    <t>Jul 2021</t>
  </si>
  <si>
    <t>Jun 2021</t>
  </si>
  <si>
    <t>May 2021</t>
  </si>
  <si>
    <t>Apr 2021</t>
  </si>
  <si>
    <t>Mar 2021</t>
  </si>
  <si>
    <t>202102</t>
  </si>
  <si>
    <r>
      <t xml:space="preserve">NB: </t>
    </r>
    <r>
      <rPr>
        <b/>
        <sz val="10"/>
        <color rgb="FF000000"/>
        <rFont val="Times New Roman"/>
        <family val="1"/>
      </rPr>
      <t xml:space="preserve">Consumption Patterns: </t>
    </r>
    <r>
      <rPr>
        <sz val="10"/>
        <color rgb="FF000000"/>
        <rFont val="Times New Roman"/>
        <family val="1"/>
      </rPr>
      <t xml:space="preserve">In 2020, there was a decline in the rate of consumption from March due to the shut down of activities on campus after Covid-19 was first recorded in the country.                                                                                               </t>
    </r>
  </si>
  <si>
    <t>For 2021, there was a slow rise in the consumption pattern which peaked in May. It then reduces drastically in June due to the school recess and industrial strike by the Academic staff</t>
  </si>
  <si>
    <t>Again, a steady trend was observed for 2023 which follows the pattern of the school's academic calender. However, the data collection for this asssessment was made in mid-October. This accounts for the sharp decline in the rate of consumption from September to October.</t>
  </si>
  <si>
    <r>
      <rPr>
        <b/>
        <sz val="10"/>
        <color rgb="FF000000"/>
        <rFont val="Times New Roman"/>
        <family val="1"/>
      </rPr>
      <t>In Summary</t>
    </r>
    <r>
      <rPr>
        <sz val="10"/>
        <color rgb="FF000000"/>
        <rFont val="Times New Roman"/>
        <family val="1"/>
      </rPr>
      <t>: Apart from Covid-19, which occurred in 2020, reduction in comsumption was mostly associated with recess, lecturers strike, and university policies on half day schedule of activities.</t>
    </r>
  </si>
  <si>
    <t>In 2022, from January energy consumption saw an incresing trend and sturdy declined in May, and increased again in July due to incearse campus activities.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</si>
</sst>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1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sz val="10"/>
      <color rgb="FFFF0000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10"/>
      <color theme="1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rgb="FFFAE1D4"/>
      </patternFill>
    </fill>
    <fill>
      <patternFill patternType="solid">
        <fgColor rgb="FFC0E6F5"/>
      </patternFill>
    </fill>
    <fill>
      <patternFill patternType="solid">
        <fgColor rgb="FFB5E6A1"/>
      </patternFill>
    </fill>
    <fill>
      <patternFill patternType="solid">
        <fgColor rgb="FFD0D0D0"/>
      </patternFill>
    </fill>
    <fill>
      <patternFill patternType="solid">
        <fgColor rgb="FFDAF1D0"/>
      </patternFill>
    </fill>
    <fill>
      <patternFill patternType="solid">
        <fgColor rgb="FFF7C6AC"/>
      </patternFill>
    </fill>
    <fill>
      <patternFill patternType="solid">
        <fgColor rgb="FFC1EFC7"/>
      </patternFill>
    </fill>
    <fill>
      <patternFill patternType="solid">
        <fgColor rgb="FFF1CEEE"/>
      </patternFill>
    </fill>
    <fill>
      <patternFill patternType="solid">
        <fgColor rgb="FFFFFFCC"/>
      </patternFill>
    </fill>
    <fill>
      <patternFill patternType="solid">
        <fgColor rgb="FF93DCF8"/>
      </patternFill>
    </fill>
    <fill>
      <patternFill patternType="solid">
        <fgColor theme="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2"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top"/>
    </xf>
    <xf numFmtId="1" fontId="1" fillId="5" borderId="1" xfId="0" applyNumberFormat="1" applyFont="1" applyFill="1" applyBorder="1" applyAlignment="1">
      <alignment horizontal="right" vertical="top" shrinkToFit="1"/>
    </xf>
    <xf numFmtId="1" fontId="1" fillId="0" borderId="1" xfId="0" applyNumberFormat="1" applyFont="1" applyBorder="1" applyAlignment="1">
      <alignment horizontal="right" vertical="top" shrinkToFit="1"/>
    </xf>
    <xf numFmtId="1" fontId="3" fillId="6" borderId="1" xfId="0" applyNumberFormat="1" applyFont="1" applyFill="1" applyBorder="1" applyAlignment="1">
      <alignment horizontal="left" vertical="top" indent="2" shrinkToFit="1"/>
    </xf>
    <xf numFmtId="1" fontId="1" fillId="7" borderId="1" xfId="0" applyNumberFormat="1" applyFont="1" applyFill="1" applyBorder="1" applyAlignment="1">
      <alignment horizontal="right" vertical="top" shrinkToFit="1"/>
    </xf>
    <xf numFmtId="1" fontId="1" fillId="8" borderId="1" xfId="0" applyNumberFormat="1" applyFont="1" applyFill="1" applyBorder="1" applyAlignment="1">
      <alignment horizontal="right" vertical="top" shrinkToFit="1"/>
    </xf>
    <xf numFmtId="1" fontId="1" fillId="3" borderId="1" xfId="0" applyNumberFormat="1" applyFont="1" applyFill="1" applyBorder="1" applyAlignment="1">
      <alignment horizontal="right" vertical="top" shrinkToFit="1"/>
    </xf>
    <xf numFmtId="0" fontId="2" fillId="5" borderId="1" xfId="0" applyFont="1" applyFill="1" applyBorder="1" applyAlignment="1">
      <alignment horizontal="left" vertical="top" wrapText="1" indent="1"/>
    </xf>
    <xf numFmtId="2" fontId="1" fillId="5" borderId="1" xfId="0" applyNumberFormat="1" applyFont="1" applyFill="1" applyBorder="1" applyAlignment="1">
      <alignment horizontal="right" vertical="top" shrinkToFit="1"/>
    </xf>
    <xf numFmtId="0" fontId="4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1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" fontId="2" fillId="6" borderId="1" xfId="0" applyNumberFormat="1" applyFont="1" applyFill="1" applyBorder="1" applyAlignment="1">
      <alignment horizontal="left" vertical="top" wrapText="1" indent="2"/>
    </xf>
    <xf numFmtId="0" fontId="7" fillId="0" borderId="0" xfId="0" applyFont="1" applyAlignment="1">
      <alignment horizontal="left" vertical="top"/>
    </xf>
    <xf numFmtId="1" fontId="1" fillId="0" borderId="0" xfId="0" applyNumberFormat="1" applyFont="1" applyAlignment="1">
      <alignment horizontal="left" vertical="top"/>
    </xf>
    <xf numFmtId="1" fontId="0" fillId="0" borderId="0" xfId="0" applyNumberFormat="1" applyAlignment="1">
      <alignment horizontal="left" vertical="top"/>
    </xf>
    <xf numFmtId="2" fontId="1" fillId="0" borderId="0" xfId="0" applyNumberFormat="1" applyFont="1" applyAlignment="1">
      <alignment horizontal="left" vertical="top"/>
    </xf>
    <xf numFmtId="2" fontId="10" fillId="5" borderId="1" xfId="0" applyNumberFormat="1" applyFont="1" applyFill="1" applyBorder="1" applyAlignment="1">
      <alignment horizontal="left" vertical="top" indent="3" shrinkToFit="1"/>
    </xf>
    <xf numFmtId="1" fontId="11" fillId="0" borderId="1" xfId="0" applyNumberFormat="1" applyFont="1" applyBorder="1" applyAlignment="1">
      <alignment horizontal="right" vertical="top" shrinkToFit="1"/>
    </xf>
    <xf numFmtId="1" fontId="12" fillId="0" borderId="1" xfId="0" applyNumberFormat="1" applyFont="1" applyBorder="1" applyAlignment="1">
      <alignment horizontal="center" vertical="center" shrinkToFit="1"/>
    </xf>
    <xf numFmtId="1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top" wrapText="1"/>
    </xf>
    <xf numFmtId="1" fontId="12" fillId="9" borderId="1" xfId="0" applyNumberFormat="1" applyFont="1" applyFill="1" applyBorder="1" applyAlignment="1">
      <alignment horizontal="center" vertical="top" shrinkToFit="1"/>
    </xf>
    <xf numFmtId="0" fontId="8" fillId="0" borderId="8" xfId="0" applyFont="1" applyBorder="1" applyAlignment="1">
      <alignment horizontal="center" vertical="top" wrapText="1"/>
    </xf>
    <xf numFmtId="1" fontId="12" fillId="0" borderId="1" xfId="0" applyNumberFormat="1" applyFont="1" applyBorder="1" applyAlignment="1">
      <alignment horizontal="center" vertical="top" shrinkToFit="1"/>
    </xf>
    <xf numFmtId="1" fontId="8" fillId="0" borderId="1" xfId="0" applyNumberFormat="1" applyFont="1" applyBorder="1" applyAlignment="1">
      <alignment horizontal="center" vertical="top" shrinkToFit="1"/>
    </xf>
    <xf numFmtId="1" fontId="8" fillId="9" borderId="1" xfId="0" applyNumberFormat="1" applyFont="1" applyFill="1" applyBorder="1" applyAlignment="1">
      <alignment horizontal="center" vertical="top" shrinkToFit="1"/>
    </xf>
    <xf numFmtId="2" fontId="13" fillId="10" borderId="1" xfId="0" applyNumberFormat="1" applyFont="1" applyFill="1" applyBorder="1" applyAlignment="1">
      <alignment horizontal="center" vertical="top" wrapText="1"/>
    </xf>
    <xf numFmtId="2" fontId="12" fillId="10" borderId="1" xfId="0" applyNumberFormat="1" applyFont="1" applyFill="1" applyBorder="1" applyAlignment="1">
      <alignment horizontal="center" vertical="top" shrinkToFit="1"/>
    </xf>
    <xf numFmtId="2" fontId="12" fillId="11" borderId="1" xfId="0" applyNumberFormat="1" applyFont="1" applyFill="1" applyBorder="1" applyAlignment="1">
      <alignment horizontal="center" vertical="top" shrinkToFit="1"/>
    </xf>
    <xf numFmtId="0" fontId="13" fillId="5" borderId="1" xfId="0" applyFont="1" applyFill="1" applyBorder="1" applyAlignment="1">
      <alignment horizontal="center" vertical="top" wrapText="1"/>
    </xf>
    <xf numFmtId="2" fontId="8" fillId="5" borderId="1" xfId="0" applyNumberFormat="1" applyFont="1" applyFill="1" applyBorder="1" applyAlignment="1">
      <alignment horizontal="center" vertical="top" shrinkToFit="1"/>
    </xf>
    <xf numFmtId="1" fontId="13" fillId="5" borderId="1" xfId="0" applyNumberFormat="1" applyFont="1" applyFill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14" fillId="8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top" wrapText="1"/>
    </xf>
    <xf numFmtId="0" fontId="14" fillId="10" borderId="1" xfId="0" applyFont="1" applyFill="1" applyBorder="1" applyAlignment="1">
      <alignment horizontal="center" vertical="top" wrapText="1"/>
    </xf>
    <xf numFmtId="0" fontId="14" fillId="11" borderId="1" xfId="0" applyFont="1" applyFill="1" applyBorder="1" applyAlignment="1">
      <alignment horizontal="center" vertical="top" wrapText="1"/>
    </xf>
    <xf numFmtId="0" fontId="14" fillId="9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49" fontId="1" fillId="7" borderId="1" xfId="0" applyNumberFormat="1" applyFont="1" applyFill="1" applyBorder="1" applyAlignment="1">
      <alignment horizontal="right" vertical="top" shrinkToFit="1"/>
    </xf>
    <xf numFmtId="49" fontId="1" fillId="8" borderId="1" xfId="0" applyNumberFormat="1" applyFont="1" applyFill="1" applyBorder="1" applyAlignment="1">
      <alignment horizontal="right" vertical="top" shrinkToFit="1"/>
    </xf>
    <xf numFmtId="49" fontId="1" fillId="3" borderId="1" xfId="0" applyNumberFormat="1" applyFont="1" applyFill="1" applyBorder="1" applyAlignment="1">
      <alignment horizontal="right" vertical="top" shrinkToFi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right" vertical="top" shrinkToFi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 indent="1"/>
    </xf>
    <xf numFmtId="1" fontId="0" fillId="14" borderId="0" xfId="0" applyNumberFormat="1" applyFill="1" applyAlignment="1">
      <alignment horizontal="left" vertical="top"/>
    </xf>
    <xf numFmtId="0" fontId="16" fillId="12" borderId="12" xfId="0" applyFont="1" applyFill="1" applyBorder="1" applyAlignment="1">
      <alignment horizontal="left" vertical="top"/>
    </xf>
    <xf numFmtId="0" fontId="16" fillId="12" borderId="13" xfId="0" applyFont="1" applyFill="1" applyBorder="1" applyAlignment="1">
      <alignment horizontal="left" vertical="top"/>
    </xf>
    <xf numFmtId="0" fontId="16" fillId="12" borderId="14" xfId="0" applyFont="1" applyFill="1" applyBorder="1" applyAlignment="1">
      <alignment horizontal="left" vertical="top"/>
    </xf>
    <xf numFmtId="49" fontId="3" fillId="13" borderId="15" xfId="0" applyNumberFormat="1" applyFont="1" applyFill="1" applyBorder="1" applyAlignment="1">
      <alignment horizontal="left" vertical="top"/>
    </xf>
    <xf numFmtId="1" fontId="0" fillId="14" borderId="16" xfId="0" applyNumberFormat="1" applyFill="1" applyBorder="1" applyAlignment="1">
      <alignment horizontal="left" vertical="top"/>
    </xf>
    <xf numFmtId="49" fontId="3" fillId="13" borderId="17" xfId="0" applyNumberFormat="1" applyFont="1" applyFill="1" applyBorder="1" applyAlignment="1">
      <alignment horizontal="left" vertical="top"/>
    </xf>
    <xf numFmtId="1" fontId="0" fillId="14" borderId="18" xfId="0" applyNumberFormat="1" applyFill="1" applyBorder="1" applyAlignment="1">
      <alignment horizontal="left" vertical="top"/>
    </xf>
    <xf numFmtId="1" fontId="0" fillId="14" borderId="19" xfId="0" applyNumberFormat="1" applyFill="1" applyBorder="1" applyAlignment="1">
      <alignment horizontal="left" vertical="top"/>
    </xf>
    <xf numFmtId="0" fontId="3" fillId="16" borderId="12" xfId="0" applyFont="1" applyFill="1" applyBorder="1" applyAlignment="1">
      <alignment horizontal="left" vertical="top"/>
    </xf>
    <xf numFmtId="0" fontId="3" fillId="16" borderId="13" xfId="0" applyFont="1" applyFill="1" applyBorder="1" applyAlignment="1">
      <alignment horizontal="left" vertical="top"/>
    </xf>
    <xf numFmtId="0" fontId="3" fillId="16" borderId="14" xfId="0" applyFont="1" applyFill="1" applyBorder="1" applyAlignment="1">
      <alignment horizontal="left" vertical="top"/>
    </xf>
    <xf numFmtId="0" fontId="3" fillId="15" borderId="17" xfId="0" applyFont="1" applyFill="1" applyBorder="1" applyAlignment="1">
      <alignment horizontal="left" vertical="top"/>
    </xf>
    <xf numFmtId="0" fontId="0" fillId="17" borderId="18" xfId="0" applyFill="1" applyBorder="1" applyAlignment="1">
      <alignment horizontal="left" vertical="top"/>
    </xf>
    <xf numFmtId="0" fontId="0" fillId="17" borderId="19" xfId="0" applyFill="1" applyBorder="1" applyAlignment="1">
      <alignment horizontal="left" vertical="top"/>
    </xf>
    <xf numFmtId="1" fontId="1" fillId="0" borderId="21" xfId="0" applyNumberFormat="1" applyFont="1" applyBorder="1" applyAlignment="1">
      <alignment horizontal="right" vertical="top" shrinkToFit="1"/>
    </xf>
    <xf numFmtId="0" fontId="0" fillId="0" borderId="20" xfId="0" applyBorder="1" applyAlignment="1">
      <alignment horizontal="left" vertical="top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 indent="5"/>
    </xf>
    <xf numFmtId="0" fontId="5" fillId="0" borderId="3" xfId="0" applyFont="1" applyBorder="1" applyAlignment="1">
      <alignment horizontal="left" vertical="top" wrapText="1" indent="5"/>
    </xf>
    <xf numFmtId="0" fontId="5" fillId="0" borderId="4" xfId="0" applyFont="1" applyBorder="1" applyAlignment="1">
      <alignment horizontal="left" vertical="top" wrapText="1" indent="5"/>
    </xf>
    <xf numFmtId="0" fontId="1" fillId="0" borderId="5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center" vertical="top" shrinkToFit="1"/>
    </xf>
    <xf numFmtId="164" fontId="6" fillId="0" borderId="3" xfId="0" applyNumberFormat="1" applyFont="1" applyBorder="1" applyAlignment="1">
      <alignment horizontal="center" vertical="top" shrinkToFit="1"/>
    </xf>
    <xf numFmtId="164" fontId="6" fillId="0" borderId="4" xfId="0" applyNumberFormat="1" applyFont="1" applyBorder="1" applyAlignment="1">
      <alignment horizontal="center" vertical="top" shrinkToFit="1"/>
    </xf>
    <xf numFmtId="0" fontId="0" fillId="0" borderId="5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13" fillId="0" borderId="2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Yearly consumption</a:t>
            </a:r>
            <a:r>
              <a:rPr lang="en-GB" baseline="0"/>
              <a:t> for each block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1.1'!$A$60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'Table 1.1'!$B$59:$R$59</c:f>
              <c:strCache>
                <c:ptCount val="17"/>
                <c:pt idx="0">
                  <c:v>Administration</c:v>
                </c:pt>
                <c:pt idx="1">
                  <c:v>Auditorium</c:v>
                </c:pt>
                <c:pt idx="2">
                  <c:v>Basic School</c:v>
                </c:pt>
                <c:pt idx="3">
                  <c:v>Clinic</c:v>
                </c:pt>
                <c:pt idx="4">
                  <c:v>Engineering Laboratory</c:v>
                </c:pt>
                <c:pt idx="5">
                  <c:v>Finance Block</c:v>
                </c:pt>
                <c:pt idx="6">
                  <c:v>Getfund hostel</c:v>
                </c:pt>
                <c:pt idx="7">
                  <c:v>Getfund hostel - greena FM</c:v>
                </c:pt>
                <c:pt idx="8">
                  <c:v>Graduate School Block</c:v>
                </c:pt>
                <c:pt idx="9">
                  <c:v>Directorate</c:v>
                </c:pt>
                <c:pt idx="10">
                  <c:v>LEO BLOCK UP</c:v>
                </c:pt>
                <c:pt idx="11">
                  <c:v>LEO HALL</c:v>
                </c:pt>
                <c:pt idx="12">
                  <c:v>Library block</c:v>
                </c:pt>
                <c:pt idx="13">
                  <c:v>Odum block</c:v>
                </c:pt>
                <c:pt idx="14">
                  <c:v>Saw mill</c:v>
                </c:pt>
                <c:pt idx="15">
                  <c:v>Science lecture hall</c:v>
                </c:pt>
                <c:pt idx="16">
                  <c:v>Works and physical dev.
Office</c:v>
                </c:pt>
              </c:strCache>
            </c:strRef>
          </c:cat>
          <c:val>
            <c:numRef>
              <c:f>'Table 1.1'!$B$60:$R$60</c:f>
              <c:numCache>
                <c:formatCode>0</c:formatCode>
                <c:ptCount val="17"/>
                <c:pt idx="0">
                  <c:v>26927</c:v>
                </c:pt>
                <c:pt idx="1">
                  <c:v>18309</c:v>
                </c:pt>
                <c:pt idx="2">
                  <c:v>12322</c:v>
                </c:pt>
                <c:pt idx="3">
                  <c:v>8641</c:v>
                </c:pt>
                <c:pt idx="4">
                  <c:v>40935</c:v>
                </c:pt>
                <c:pt idx="5">
                  <c:v>55274</c:v>
                </c:pt>
                <c:pt idx="6">
                  <c:v>148000</c:v>
                </c:pt>
                <c:pt idx="7">
                  <c:v>0</c:v>
                </c:pt>
                <c:pt idx="8">
                  <c:v>12418</c:v>
                </c:pt>
                <c:pt idx="9">
                  <c:v>58696</c:v>
                </c:pt>
                <c:pt idx="10">
                  <c:v>2927</c:v>
                </c:pt>
                <c:pt idx="11">
                  <c:v>11326</c:v>
                </c:pt>
                <c:pt idx="12">
                  <c:v>22573</c:v>
                </c:pt>
                <c:pt idx="13">
                  <c:v>46981</c:v>
                </c:pt>
                <c:pt idx="14">
                  <c:v>9970</c:v>
                </c:pt>
                <c:pt idx="15">
                  <c:v>28949</c:v>
                </c:pt>
                <c:pt idx="16">
                  <c:v>10279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2C-5442-B146-D10C97963278}"/>
            </c:ext>
          </c:extLst>
        </c:ser>
        <c:ser>
          <c:idx val="1"/>
          <c:order val="1"/>
          <c:tx>
            <c:strRef>
              <c:f>'Table 1.1'!$A$61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'Table 1.1'!$B$59:$R$59</c:f>
              <c:strCache>
                <c:ptCount val="17"/>
                <c:pt idx="0">
                  <c:v>Administration</c:v>
                </c:pt>
                <c:pt idx="1">
                  <c:v>Auditorium</c:v>
                </c:pt>
                <c:pt idx="2">
                  <c:v>Basic School</c:v>
                </c:pt>
                <c:pt idx="3">
                  <c:v>Clinic</c:v>
                </c:pt>
                <c:pt idx="4">
                  <c:v>Engineering Laboratory</c:v>
                </c:pt>
                <c:pt idx="5">
                  <c:v>Finance Block</c:v>
                </c:pt>
                <c:pt idx="6">
                  <c:v>Getfund hostel</c:v>
                </c:pt>
                <c:pt idx="7">
                  <c:v>Getfund hostel - greena FM</c:v>
                </c:pt>
                <c:pt idx="8">
                  <c:v>Graduate School Block</c:v>
                </c:pt>
                <c:pt idx="9">
                  <c:v>Directorate</c:v>
                </c:pt>
                <c:pt idx="10">
                  <c:v>LEO BLOCK UP</c:v>
                </c:pt>
                <c:pt idx="11">
                  <c:v>LEO HALL</c:v>
                </c:pt>
                <c:pt idx="12">
                  <c:v>Library block</c:v>
                </c:pt>
                <c:pt idx="13">
                  <c:v>Odum block</c:v>
                </c:pt>
                <c:pt idx="14">
                  <c:v>Saw mill</c:v>
                </c:pt>
                <c:pt idx="15">
                  <c:v>Science lecture hall</c:v>
                </c:pt>
                <c:pt idx="16">
                  <c:v>Works and physical dev.
Office</c:v>
                </c:pt>
              </c:strCache>
            </c:strRef>
          </c:cat>
          <c:val>
            <c:numRef>
              <c:f>'Table 1.1'!$B$61:$R$61</c:f>
              <c:numCache>
                <c:formatCode>0</c:formatCode>
                <c:ptCount val="17"/>
                <c:pt idx="0">
                  <c:v>35641</c:v>
                </c:pt>
                <c:pt idx="1">
                  <c:v>27218</c:v>
                </c:pt>
                <c:pt idx="2">
                  <c:v>12204</c:v>
                </c:pt>
                <c:pt idx="3">
                  <c:v>14668</c:v>
                </c:pt>
                <c:pt idx="4">
                  <c:v>50227</c:v>
                </c:pt>
                <c:pt idx="5">
                  <c:v>57119</c:v>
                </c:pt>
                <c:pt idx="6">
                  <c:v>251360</c:v>
                </c:pt>
                <c:pt idx="7">
                  <c:v>0</c:v>
                </c:pt>
                <c:pt idx="8">
                  <c:v>15116</c:v>
                </c:pt>
                <c:pt idx="9">
                  <c:v>56127</c:v>
                </c:pt>
                <c:pt idx="10">
                  <c:v>3482</c:v>
                </c:pt>
                <c:pt idx="11">
                  <c:v>15092</c:v>
                </c:pt>
                <c:pt idx="12">
                  <c:v>28610</c:v>
                </c:pt>
                <c:pt idx="13">
                  <c:v>41716</c:v>
                </c:pt>
                <c:pt idx="14">
                  <c:v>18199</c:v>
                </c:pt>
                <c:pt idx="15">
                  <c:v>45517</c:v>
                </c:pt>
                <c:pt idx="16">
                  <c:v>16431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2C-5442-B146-D10C97963278}"/>
            </c:ext>
          </c:extLst>
        </c:ser>
        <c:ser>
          <c:idx val="2"/>
          <c:order val="2"/>
          <c:tx>
            <c:strRef>
              <c:f>'Table 1.1'!$A$62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'Table 1.1'!$B$59:$R$59</c:f>
              <c:strCache>
                <c:ptCount val="17"/>
                <c:pt idx="0">
                  <c:v>Administration</c:v>
                </c:pt>
                <c:pt idx="1">
                  <c:v>Auditorium</c:v>
                </c:pt>
                <c:pt idx="2">
                  <c:v>Basic School</c:v>
                </c:pt>
                <c:pt idx="3">
                  <c:v>Clinic</c:v>
                </c:pt>
                <c:pt idx="4">
                  <c:v>Engineering Laboratory</c:v>
                </c:pt>
                <c:pt idx="5">
                  <c:v>Finance Block</c:v>
                </c:pt>
                <c:pt idx="6">
                  <c:v>Getfund hostel</c:v>
                </c:pt>
                <c:pt idx="7">
                  <c:v>Getfund hostel - greena FM</c:v>
                </c:pt>
                <c:pt idx="8">
                  <c:v>Graduate School Block</c:v>
                </c:pt>
                <c:pt idx="9">
                  <c:v>Directorate</c:v>
                </c:pt>
                <c:pt idx="10">
                  <c:v>LEO BLOCK UP</c:v>
                </c:pt>
                <c:pt idx="11">
                  <c:v>LEO HALL</c:v>
                </c:pt>
                <c:pt idx="12">
                  <c:v>Library block</c:v>
                </c:pt>
                <c:pt idx="13">
                  <c:v>Odum block</c:v>
                </c:pt>
                <c:pt idx="14">
                  <c:v>Saw mill</c:v>
                </c:pt>
                <c:pt idx="15">
                  <c:v>Science lecture hall</c:v>
                </c:pt>
                <c:pt idx="16">
                  <c:v>Works and physical dev.
Office</c:v>
                </c:pt>
              </c:strCache>
            </c:strRef>
          </c:cat>
          <c:val>
            <c:numRef>
              <c:f>'Table 1.1'!$B$62:$R$62</c:f>
              <c:numCache>
                <c:formatCode>0</c:formatCode>
                <c:ptCount val="17"/>
                <c:pt idx="0">
                  <c:v>34657</c:v>
                </c:pt>
                <c:pt idx="1">
                  <c:v>30199</c:v>
                </c:pt>
                <c:pt idx="2">
                  <c:v>8973</c:v>
                </c:pt>
                <c:pt idx="3">
                  <c:v>14732.363636363636</c:v>
                </c:pt>
                <c:pt idx="4">
                  <c:v>63722</c:v>
                </c:pt>
                <c:pt idx="5">
                  <c:v>51722</c:v>
                </c:pt>
                <c:pt idx="6">
                  <c:v>235040</c:v>
                </c:pt>
                <c:pt idx="7">
                  <c:v>0</c:v>
                </c:pt>
                <c:pt idx="8">
                  <c:v>12834</c:v>
                </c:pt>
                <c:pt idx="9">
                  <c:v>53157</c:v>
                </c:pt>
                <c:pt idx="10">
                  <c:v>4611</c:v>
                </c:pt>
                <c:pt idx="11">
                  <c:v>12068</c:v>
                </c:pt>
                <c:pt idx="12">
                  <c:v>34805</c:v>
                </c:pt>
                <c:pt idx="13">
                  <c:v>44181</c:v>
                </c:pt>
                <c:pt idx="14">
                  <c:v>15246</c:v>
                </c:pt>
                <c:pt idx="15">
                  <c:v>41519</c:v>
                </c:pt>
                <c:pt idx="16">
                  <c:v>24165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2C-5442-B146-D10C97963278}"/>
            </c:ext>
          </c:extLst>
        </c:ser>
        <c:ser>
          <c:idx val="3"/>
          <c:order val="3"/>
          <c:tx>
            <c:strRef>
              <c:f>'Table 1.1'!$A$63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'Table 1.1'!$B$59:$R$59</c:f>
              <c:strCache>
                <c:ptCount val="17"/>
                <c:pt idx="0">
                  <c:v>Administration</c:v>
                </c:pt>
                <c:pt idx="1">
                  <c:v>Auditorium</c:v>
                </c:pt>
                <c:pt idx="2">
                  <c:v>Basic School</c:v>
                </c:pt>
                <c:pt idx="3">
                  <c:v>Clinic</c:v>
                </c:pt>
                <c:pt idx="4">
                  <c:v>Engineering Laboratory</c:v>
                </c:pt>
                <c:pt idx="5">
                  <c:v>Finance Block</c:v>
                </c:pt>
                <c:pt idx="6">
                  <c:v>Getfund hostel</c:v>
                </c:pt>
                <c:pt idx="7">
                  <c:v>Getfund hostel - greena FM</c:v>
                </c:pt>
                <c:pt idx="8">
                  <c:v>Graduate School Block</c:v>
                </c:pt>
                <c:pt idx="9">
                  <c:v>Directorate</c:v>
                </c:pt>
                <c:pt idx="10">
                  <c:v>LEO BLOCK UP</c:v>
                </c:pt>
                <c:pt idx="11">
                  <c:v>LEO HALL</c:v>
                </c:pt>
                <c:pt idx="12">
                  <c:v>Library block</c:v>
                </c:pt>
                <c:pt idx="13">
                  <c:v>Odum block</c:v>
                </c:pt>
                <c:pt idx="14">
                  <c:v>Saw mill</c:v>
                </c:pt>
                <c:pt idx="15">
                  <c:v>Science lecture hall</c:v>
                </c:pt>
                <c:pt idx="16">
                  <c:v>Works and physical dev.
Office</c:v>
                </c:pt>
              </c:strCache>
            </c:strRef>
          </c:cat>
          <c:val>
            <c:numRef>
              <c:f>'Table 1.1'!$B$63:$R$63</c:f>
              <c:numCache>
                <c:formatCode>0</c:formatCode>
                <c:ptCount val="17"/>
                <c:pt idx="0">
                  <c:v>30774</c:v>
                </c:pt>
                <c:pt idx="1">
                  <c:v>29494</c:v>
                </c:pt>
                <c:pt idx="2">
                  <c:v>13892</c:v>
                </c:pt>
                <c:pt idx="3">
                  <c:v>9707.878787878788</c:v>
                </c:pt>
                <c:pt idx="4">
                  <c:v>47176</c:v>
                </c:pt>
                <c:pt idx="5">
                  <c:v>47736</c:v>
                </c:pt>
                <c:pt idx="6">
                  <c:v>26661</c:v>
                </c:pt>
                <c:pt idx="7">
                  <c:v>40899</c:v>
                </c:pt>
                <c:pt idx="8">
                  <c:v>10012</c:v>
                </c:pt>
                <c:pt idx="9">
                  <c:v>55525</c:v>
                </c:pt>
                <c:pt idx="10">
                  <c:v>33791</c:v>
                </c:pt>
                <c:pt idx="11">
                  <c:v>11311</c:v>
                </c:pt>
                <c:pt idx="12">
                  <c:v>35338</c:v>
                </c:pt>
                <c:pt idx="13">
                  <c:v>37879</c:v>
                </c:pt>
                <c:pt idx="14">
                  <c:v>17376</c:v>
                </c:pt>
                <c:pt idx="15">
                  <c:v>36371</c:v>
                </c:pt>
                <c:pt idx="16">
                  <c:v>21050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2C-5442-B146-D10C97963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79815296"/>
        <c:axId val="1269147376"/>
      </c:barChart>
      <c:catAx>
        <c:axId val="1179815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9147376"/>
        <c:crosses val="autoZero"/>
        <c:auto val="1"/>
        <c:lblAlgn val="ctr"/>
        <c:lblOffset val="100"/>
        <c:noMultiLvlLbl val="0"/>
      </c:catAx>
      <c:valAx>
        <c:axId val="1269147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9815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Average</a:t>
            </a:r>
            <a:r>
              <a:rPr lang="en-US" baseline="0"/>
              <a:t> consumption per block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6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0B3-42C7-8CB0-1D5D60FDD2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1'!$B$6:$R$6</c:f>
              <c:strCache>
                <c:ptCount val="17"/>
                <c:pt idx="0">
                  <c:v>Administration Block</c:v>
                </c:pt>
                <c:pt idx="1">
                  <c:v>Auditorium</c:v>
                </c:pt>
                <c:pt idx="2">
                  <c:v>Basic School BHD gtfund
hostel</c:v>
                </c:pt>
                <c:pt idx="3">
                  <c:v>Clinic</c:v>
                </c:pt>
                <c:pt idx="4">
                  <c:v>Engineering Laboratory</c:v>
                </c:pt>
                <c:pt idx="5">
                  <c:v>Finance Block</c:v>
                </c:pt>
                <c:pt idx="6">
                  <c:v>Getfund hostel</c:v>
                </c:pt>
                <c:pt idx="7">
                  <c:v>Getfund hostel - greena FM</c:v>
                </c:pt>
                <c:pt idx="8">
                  <c:v>Graduate School Block</c:v>
                </c:pt>
                <c:pt idx="9">
                  <c:v>Directorate</c:v>
                </c:pt>
                <c:pt idx="10">
                  <c:v>LEO BLOCK UP</c:v>
                </c:pt>
                <c:pt idx="11">
                  <c:v>LEO HALL</c:v>
                </c:pt>
                <c:pt idx="12">
                  <c:v>Library block</c:v>
                </c:pt>
                <c:pt idx="13">
                  <c:v>Odum block</c:v>
                </c:pt>
                <c:pt idx="14">
                  <c:v>Saw mill</c:v>
                </c:pt>
                <c:pt idx="15">
                  <c:v>Science lecture hall</c:v>
                </c:pt>
                <c:pt idx="16">
                  <c:v>Works and physical dev.
Office</c:v>
                </c:pt>
              </c:strCache>
            </c:strRef>
          </c:cat>
          <c:val>
            <c:numRef>
              <c:f>'Table 1'!$B$53:$R$53</c:f>
              <c:numCache>
                <c:formatCode>0.00</c:formatCode>
                <c:ptCount val="17"/>
                <c:pt idx="0">
                  <c:v>2782.59</c:v>
                </c:pt>
                <c:pt idx="1">
                  <c:v>2287.39</c:v>
                </c:pt>
                <c:pt idx="2">
                  <c:v>811.61</c:v>
                </c:pt>
                <c:pt idx="3">
                  <c:v>739.48</c:v>
                </c:pt>
                <c:pt idx="4">
                  <c:v>4297.09</c:v>
                </c:pt>
                <c:pt idx="5">
                  <c:v>4605.46</c:v>
                </c:pt>
                <c:pt idx="6">
                  <c:v>14370.89</c:v>
                </c:pt>
                <c:pt idx="7">
                  <c:v>3505.6</c:v>
                </c:pt>
                <c:pt idx="8">
                  <c:v>1095.22</c:v>
                </c:pt>
                <c:pt idx="9">
                  <c:v>4858.8</c:v>
                </c:pt>
                <c:pt idx="10">
                  <c:v>974.15</c:v>
                </c:pt>
                <c:pt idx="11">
                  <c:v>1059</c:v>
                </c:pt>
                <c:pt idx="12">
                  <c:v>2637.52</c:v>
                </c:pt>
                <c:pt idx="13">
                  <c:v>3712.11</c:v>
                </c:pt>
                <c:pt idx="14">
                  <c:v>1321.54</c:v>
                </c:pt>
                <c:pt idx="15">
                  <c:v>3312.09</c:v>
                </c:pt>
                <c:pt idx="16">
                  <c:v>1563.59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B3-42C7-8CB0-1D5D60FDD27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737590896"/>
        <c:axId val="1737591728"/>
        <c:axId val="0"/>
      </c:bar3DChart>
      <c:catAx>
        <c:axId val="173759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7591728"/>
        <c:crosses val="autoZero"/>
        <c:auto val="1"/>
        <c:lblAlgn val="ctr"/>
        <c:lblOffset val="100"/>
        <c:noMultiLvlLbl val="0"/>
      </c:catAx>
      <c:valAx>
        <c:axId val="1737591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7590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2'!$N$2</c:f>
              <c:strCache>
                <c:ptCount val="1"/>
                <c:pt idx="0">
                  <c:v>Total Annual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B51-4045-B462-23E2DF591B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2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'Table 2'!$A$3:$A$6</c:f>
              <c:numCache>
                <c:formatCode>0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'Table 2'!$N$3:$N$6</c:f>
              <c:numCache>
                <c:formatCode>0</c:formatCode>
                <c:ptCount val="4"/>
                <c:pt idx="0">
                  <c:v>514527</c:v>
                </c:pt>
                <c:pt idx="1">
                  <c:v>688727</c:v>
                </c:pt>
                <c:pt idx="2">
                  <c:v>681631.36363636353</c:v>
                </c:pt>
                <c:pt idx="3">
                  <c:v>504992.87878787884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51-4045-B462-23E2DF591B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49153088"/>
        <c:axId val="1749164320"/>
      </c:barChart>
      <c:catAx>
        <c:axId val="17491530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solidFill>
            <a:schemeClr val="bg2"/>
          </a:solid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49164320"/>
        <c:crosses val="autoZero"/>
        <c:auto val="1"/>
        <c:lblAlgn val="ctr"/>
        <c:lblOffset val="100"/>
        <c:noMultiLvlLbl val="0"/>
      </c:catAx>
      <c:valAx>
        <c:axId val="174916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9153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Trend</a:t>
            </a:r>
            <a:r>
              <a:rPr lang="en-GB" baseline="0"/>
              <a:t> of monthly consumption.</a:t>
            </a:r>
            <a:r>
              <a:rPr lang="en-GB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'Table 2'!$A$3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1.2522361359570662E-2"/>
                  <c:y val="1.8749999999999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970-F64C-AF41-32825D7A80C4}"/>
                </c:ext>
              </c:extLst>
            </c:dLbl>
            <c:dLbl>
              <c:idx val="10"/>
              <c:layout>
                <c:manualLayout>
                  <c:x val="-1.3416815742397269E-2"/>
                  <c:y val="-1.0416666666666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970-F64C-AF41-32825D7A80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2'!$B$2:$M$2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MCH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'Table 2'!$B$3:$M$3</c:f>
              <c:numCache>
                <c:formatCode>0</c:formatCode>
                <c:ptCount val="12"/>
                <c:pt idx="0">
                  <c:v>55055</c:v>
                </c:pt>
                <c:pt idx="1">
                  <c:v>69827</c:v>
                </c:pt>
                <c:pt idx="2">
                  <c:v>86280</c:v>
                </c:pt>
                <c:pt idx="3">
                  <c:v>40289</c:v>
                </c:pt>
                <c:pt idx="4">
                  <c:v>29650</c:v>
                </c:pt>
                <c:pt idx="5">
                  <c:v>34617</c:v>
                </c:pt>
                <c:pt idx="6">
                  <c:v>37164</c:v>
                </c:pt>
                <c:pt idx="7">
                  <c:v>28534</c:v>
                </c:pt>
                <c:pt idx="8">
                  <c:v>28138</c:v>
                </c:pt>
                <c:pt idx="9">
                  <c:v>31934</c:v>
                </c:pt>
                <c:pt idx="10">
                  <c:v>36611</c:v>
                </c:pt>
                <c:pt idx="11">
                  <c:v>36428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83-4D8C-8C63-83FD5B423F35}"/>
            </c:ext>
          </c:extLst>
        </c:ser>
        <c:ser>
          <c:idx val="1"/>
          <c:order val="1"/>
          <c:tx>
            <c:strRef>
              <c:f>'Table 2'!$A$4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1.0733452593917709E-2"/>
                  <c:y val="1.2499999999999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970-F64C-AF41-32825D7A80C4}"/>
                </c:ext>
              </c:extLst>
            </c:dLbl>
            <c:dLbl>
              <c:idx val="3"/>
              <c:layout>
                <c:manualLayout>
                  <c:x val="-1.1627906976744186E-2"/>
                  <c:y val="1.2499999999999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70-F64C-AF41-32825D7A80C4}"/>
                </c:ext>
              </c:extLst>
            </c:dLbl>
            <c:dLbl>
              <c:idx val="6"/>
              <c:layout>
                <c:manualLayout>
                  <c:x val="-3.5778175313059034E-3"/>
                  <c:y val="-1.6666666666666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70-F64C-AF41-32825D7A80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C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2'!$B$2:$M$2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MCH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'Table 2'!$B$4:$M$4</c:f>
              <c:numCache>
                <c:formatCode>0</c:formatCode>
                <c:ptCount val="12"/>
                <c:pt idx="0">
                  <c:v>34423</c:v>
                </c:pt>
                <c:pt idx="1">
                  <c:v>47235</c:v>
                </c:pt>
                <c:pt idx="2">
                  <c:v>65819</c:v>
                </c:pt>
                <c:pt idx="3">
                  <c:v>70714</c:v>
                </c:pt>
                <c:pt idx="4">
                  <c:v>81465</c:v>
                </c:pt>
                <c:pt idx="5">
                  <c:v>49502</c:v>
                </c:pt>
                <c:pt idx="6">
                  <c:v>66325</c:v>
                </c:pt>
                <c:pt idx="7">
                  <c:v>64931</c:v>
                </c:pt>
                <c:pt idx="8">
                  <c:v>56526</c:v>
                </c:pt>
                <c:pt idx="9">
                  <c:v>63521</c:v>
                </c:pt>
                <c:pt idx="10">
                  <c:v>41204</c:v>
                </c:pt>
                <c:pt idx="11">
                  <c:v>47062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83-4D8C-8C63-83FD5B423F35}"/>
            </c:ext>
          </c:extLst>
        </c:ser>
        <c:ser>
          <c:idx val="2"/>
          <c:order val="2"/>
          <c:tx>
            <c:strRef>
              <c:f>'Table 2'!$A$5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5800711743772242E-2"/>
                  <c:y val="-3.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9D-0A4D-A037-35B209EC0462}"/>
                </c:ext>
              </c:extLst>
            </c:dLbl>
            <c:dLbl>
              <c:idx val="1"/>
              <c:layout>
                <c:manualLayout>
                  <c:x val="-8.9445438282647581E-3"/>
                  <c:y val="1.2499999999999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70-F64C-AF41-32825D7A80C4}"/>
                </c:ext>
              </c:extLst>
            </c:dLbl>
            <c:dLbl>
              <c:idx val="3"/>
              <c:layout>
                <c:manualLayout>
                  <c:x val="-2.4150268336314847E-2"/>
                  <c:y val="-2.500000000000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70-F64C-AF41-32825D7A80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92D05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2'!$B$2:$M$2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MCH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'Table 2'!$B$5:$M$5</c:f>
              <c:numCache>
                <c:formatCode>0</c:formatCode>
                <c:ptCount val="12"/>
                <c:pt idx="0">
                  <c:v>34057</c:v>
                </c:pt>
                <c:pt idx="1">
                  <c:v>50948</c:v>
                </c:pt>
                <c:pt idx="2">
                  <c:v>62202</c:v>
                </c:pt>
                <c:pt idx="3">
                  <c:v>72915</c:v>
                </c:pt>
                <c:pt idx="4">
                  <c:v>76791</c:v>
                </c:pt>
                <c:pt idx="5">
                  <c:v>71682</c:v>
                </c:pt>
                <c:pt idx="6">
                  <c:v>48401</c:v>
                </c:pt>
                <c:pt idx="7">
                  <c:v>68728</c:v>
                </c:pt>
                <c:pt idx="8">
                  <c:v>62240</c:v>
                </c:pt>
                <c:pt idx="9">
                  <c:v>53294.78787878788</c:v>
                </c:pt>
                <c:pt idx="10">
                  <c:v>34759.78787878788</c:v>
                </c:pt>
                <c:pt idx="11">
                  <c:v>45612.78787878788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83-4D8C-8C63-83FD5B423F35}"/>
            </c:ext>
          </c:extLst>
        </c:ser>
        <c:ser>
          <c:idx val="3"/>
          <c:order val="3"/>
          <c:tx>
            <c:strRef>
              <c:f>'Table 2'!$A$6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2.683363148479426E-2"/>
                  <c:y val="-1.0416666666666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70-F64C-AF41-32825D7A80C4}"/>
                </c:ext>
              </c:extLst>
            </c:dLbl>
            <c:dLbl>
              <c:idx val="9"/>
              <c:layout>
                <c:manualLayout>
                  <c:x val="-8.9445438282647581E-3"/>
                  <c:y val="-2.2916666666666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70-F64C-AF41-32825D7A80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7030A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2'!$B$2:$M$2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MCH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'Table 2'!$B$6:$M$6</c:f>
              <c:numCache>
                <c:formatCode>0</c:formatCode>
                <c:ptCount val="12"/>
                <c:pt idx="0">
                  <c:v>30890.78787878788</c:v>
                </c:pt>
                <c:pt idx="1">
                  <c:v>52186.78787878788</c:v>
                </c:pt>
                <c:pt idx="2">
                  <c:v>44168.78787878788</c:v>
                </c:pt>
                <c:pt idx="3">
                  <c:v>72596.787878787873</c:v>
                </c:pt>
                <c:pt idx="4">
                  <c:v>45089.78787878788</c:v>
                </c:pt>
                <c:pt idx="5">
                  <c:v>67092.787878787873</c:v>
                </c:pt>
                <c:pt idx="6">
                  <c:v>44026.78787878788</c:v>
                </c:pt>
                <c:pt idx="7">
                  <c:v>32280.78787878788</c:v>
                </c:pt>
                <c:pt idx="8">
                  <c:v>83979.787878787873</c:v>
                </c:pt>
                <c:pt idx="9">
                  <c:v>32679.78787878788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83-4D8C-8C63-83FD5B423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3837184"/>
        <c:axId val="1633842176"/>
      </c:lineChart>
      <c:catAx>
        <c:axId val="163383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3842176"/>
        <c:crosses val="autoZero"/>
        <c:auto val="1"/>
        <c:lblAlgn val="ctr"/>
        <c:lblOffset val="100"/>
        <c:noMultiLvlLbl val="0"/>
      </c:catAx>
      <c:valAx>
        <c:axId val="163384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383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18</xdr:col>
      <xdr:colOff>368300</xdr:colOff>
      <xdr:row>35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AA090A-E0F6-B742-8C4C-FADBB65F36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13</xdr:col>
      <xdr:colOff>305774</xdr:colOff>
      <xdr:row>25</xdr:row>
      <xdr:rowOff>161900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8188E8A-B65F-4CFA-8AA8-ED3290968D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2</xdr:row>
      <xdr:rowOff>88900</xdr:rowOff>
    </xdr:from>
    <xdr:to>
      <xdr:col>22</xdr:col>
      <xdr:colOff>12700</xdr:colOff>
      <xdr:row>35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BC9696-C68D-41F1-AABB-D64DB9CFE3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</xdr:row>
      <xdr:rowOff>38100</xdr:rowOff>
    </xdr:from>
    <xdr:to>
      <xdr:col>26</xdr:col>
      <xdr:colOff>12700</xdr:colOff>
      <xdr:row>40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C24B08-3AAA-4222-AA23-994EB056A6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8"/>
  <sheetViews>
    <sheetView zoomScaleNormal="100" workbookViewId="0">
      <selection activeCell="A53" sqref="A53"/>
    </sheetView>
  </sheetViews>
  <sheetFormatPr defaultColWidth="9" defaultRowHeight="13" x14ac:dyDescent="0.3"/>
  <cols>
    <col min="1" max="1" width="11.296875" customWidth="1"/>
    <col min="2" max="2" width="19.19921875" customWidth="1"/>
    <col min="3" max="3" width="13.19921875" customWidth="1"/>
    <col min="4" max="4" width="15.296875" customWidth="1"/>
    <col min="5" max="5" width="9.296875" customWidth="1"/>
    <col min="6" max="6" width="13.296875" customWidth="1"/>
    <col min="7" max="7" width="10" customWidth="1"/>
    <col min="8" max="8" width="9.296875" customWidth="1"/>
    <col min="9" max="9" width="12.19921875" customWidth="1"/>
    <col min="10" max="10" width="12.296875" customWidth="1"/>
    <col min="11" max="11" width="13.19921875" customWidth="1"/>
    <col min="12" max="12" width="10" customWidth="1"/>
    <col min="13" max="13" width="8.69921875" customWidth="1"/>
    <col min="14" max="14" width="9.69921875" customWidth="1"/>
    <col min="15" max="15" width="9.296875" customWidth="1"/>
    <col min="16" max="16" width="10.19921875" customWidth="1"/>
    <col min="17" max="17" width="8.69921875" customWidth="1"/>
    <col min="18" max="18" width="10" customWidth="1"/>
    <col min="19" max="19" width="19.69921875" bestFit="1" customWidth="1"/>
  </cols>
  <sheetData>
    <row r="1" spans="1:20" ht="16.5" customHeight="1" x14ac:dyDescent="0.3">
      <c r="A1" s="12" t="s">
        <v>20</v>
      </c>
      <c r="B1" s="77" t="s">
        <v>21</v>
      </c>
      <c r="C1" s="78"/>
      <c r="D1" s="78"/>
      <c r="E1" s="79"/>
      <c r="F1" s="80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20" ht="19.5" customHeight="1" x14ac:dyDescent="0.3">
      <c r="A2" s="12" t="s">
        <v>22</v>
      </c>
      <c r="B2" s="82" t="s">
        <v>23</v>
      </c>
      <c r="C2" s="83"/>
      <c r="D2" s="83"/>
      <c r="E2" s="84"/>
      <c r="F2" s="80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20" x14ac:dyDescent="0.3">
      <c r="A3" s="12" t="s">
        <v>24</v>
      </c>
      <c r="B3" s="85">
        <v>45461</v>
      </c>
      <c r="C3" s="86"/>
      <c r="D3" s="86"/>
      <c r="E3" s="87"/>
      <c r="F3" s="80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</row>
    <row r="4" spans="1:20" ht="9" customHeight="1" x14ac:dyDescent="0.3">
      <c r="A4" s="1"/>
      <c r="B4" s="88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</row>
    <row r="5" spans="1:20" ht="16" customHeight="1" x14ac:dyDescent="0.3">
      <c r="A5" s="74" t="s">
        <v>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6"/>
      <c r="S5" s="2"/>
    </row>
    <row r="6" spans="1:20" s="14" customFormat="1" ht="75" customHeight="1" x14ac:dyDescent="0.3">
      <c r="A6" s="13" t="s">
        <v>1</v>
      </c>
      <c r="B6" s="13" t="s">
        <v>2</v>
      </c>
      <c r="C6" s="13" t="s">
        <v>3</v>
      </c>
      <c r="D6" s="15" t="s">
        <v>18</v>
      </c>
      <c r="E6" s="13" t="s">
        <v>4</v>
      </c>
      <c r="F6" s="13" t="s">
        <v>5</v>
      </c>
      <c r="G6" s="13" t="s">
        <v>6</v>
      </c>
      <c r="H6" s="13" t="s">
        <v>7</v>
      </c>
      <c r="I6" s="13" t="s">
        <v>8</v>
      </c>
      <c r="J6" s="13" t="s">
        <v>9</v>
      </c>
      <c r="K6" s="13" t="s">
        <v>10</v>
      </c>
      <c r="L6" s="13" t="s">
        <v>11</v>
      </c>
      <c r="M6" s="13" t="s">
        <v>12</v>
      </c>
      <c r="N6" s="13" t="s">
        <v>13</v>
      </c>
      <c r="O6" s="13" t="s">
        <v>14</v>
      </c>
      <c r="P6" s="13" t="s">
        <v>15</v>
      </c>
      <c r="Q6" s="13" t="s">
        <v>16</v>
      </c>
      <c r="R6" s="15" t="s">
        <v>19</v>
      </c>
      <c r="S6" s="16" t="s">
        <v>42</v>
      </c>
    </row>
    <row r="7" spans="1:20" ht="12" customHeight="1" x14ac:dyDescent="0.3">
      <c r="A7" s="4">
        <v>202310</v>
      </c>
      <c r="B7" s="5">
        <v>2163</v>
      </c>
      <c r="C7" s="5">
        <v>2288</v>
      </c>
      <c r="D7" s="5">
        <v>1023</v>
      </c>
      <c r="E7" s="23">
        <v>1411.7878787878799</v>
      </c>
      <c r="F7" s="5">
        <v>3760</v>
      </c>
      <c r="G7" s="5">
        <v>3778</v>
      </c>
      <c r="H7" s="5">
        <v>184</v>
      </c>
      <c r="I7" s="5">
        <v>2148</v>
      </c>
      <c r="J7" s="5">
        <v>627</v>
      </c>
      <c r="K7" s="5">
        <v>4783</v>
      </c>
      <c r="L7" s="5">
        <v>406</v>
      </c>
      <c r="M7" s="23">
        <v>1083</v>
      </c>
      <c r="N7" s="5">
        <v>2870</v>
      </c>
      <c r="O7" s="5">
        <v>1783</v>
      </c>
      <c r="P7" s="5">
        <v>1455</v>
      </c>
      <c r="Q7" s="5">
        <v>1985</v>
      </c>
      <c r="R7" s="5">
        <v>932</v>
      </c>
      <c r="S7" s="6">
        <f t="shared" ref="S7:S38" si="0">SUM(B7:R7)</f>
        <v>32679.78787878788</v>
      </c>
    </row>
    <row r="8" spans="1:20" ht="12" customHeight="1" x14ac:dyDescent="0.3">
      <c r="A8" s="4">
        <v>202309</v>
      </c>
      <c r="B8" s="5">
        <v>3634</v>
      </c>
      <c r="C8" s="5">
        <v>4427</v>
      </c>
      <c r="D8" s="5">
        <v>2462</v>
      </c>
      <c r="E8" s="23">
        <v>817.78787878787875</v>
      </c>
      <c r="F8" s="5">
        <v>6106</v>
      </c>
      <c r="G8" s="5">
        <v>5814</v>
      </c>
      <c r="H8" s="5">
        <v>320</v>
      </c>
      <c r="I8" s="5">
        <v>3727</v>
      </c>
      <c r="J8" s="5">
        <v>869</v>
      </c>
      <c r="K8" s="5">
        <v>7050</v>
      </c>
      <c r="L8" s="5">
        <v>28842</v>
      </c>
      <c r="M8" s="5">
        <v>2822</v>
      </c>
      <c r="N8" s="5">
        <v>4476</v>
      </c>
      <c r="O8" s="5">
        <v>4530</v>
      </c>
      <c r="P8" s="5">
        <v>1663</v>
      </c>
      <c r="Q8" s="5">
        <v>4795</v>
      </c>
      <c r="R8" s="5">
        <v>1625</v>
      </c>
      <c r="S8" s="6">
        <f t="shared" si="0"/>
        <v>83979.787878787873</v>
      </c>
    </row>
    <row r="9" spans="1:20" ht="12" customHeight="1" x14ac:dyDescent="0.3">
      <c r="A9" s="4">
        <v>202308</v>
      </c>
      <c r="B9" s="5">
        <v>2002</v>
      </c>
      <c r="C9" s="5">
        <v>2406</v>
      </c>
      <c r="D9" s="5">
        <v>1463</v>
      </c>
      <c r="E9" s="23">
        <v>951.78787878787875</v>
      </c>
      <c r="F9" s="5">
        <v>3179</v>
      </c>
      <c r="G9" s="5">
        <v>3462</v>
      </c>
      <c r="H9" s="5">
        <v>350</v>
      </c>
      <c r="I9" s="5">
        <v>1727</v>
      </c>
      <c r="J9" s="5">
        <v>697</v>
      </c>
      <c r="K9" s="5">
        <v>3746</v>
      </c>
      <c r="L9" s="5">
        <v>556</v>
      </c>
      <c r="M9" s="5">
        <v>727</v>
      </c>
      <c r="N9" s="5">
        <v>2779</v>
      </c>
      <c r="O9" s="5">
        <v>2271</v>
      </c>
      <c r="P9" s="5">
        <v>2021</v>
      </c>
      <c r="Q9" s="5">
        <v>2838</v>
      </c>
      <c r="R9" s="5">
        <v>1105</v>
      </c>
      <c r="S9" s="17">
        <f t="shared" si="0"/>
        <v>32280.78787878788</v>
      </c>
    </row>
    <row r="10" spans="1:20" ht="13.5" customHeight="1" x14ac:dyDescent="0.3">
      <c r="A10" s="4">
        <v>202307</v>
      </c>
      <c r="B10" s="5">
        <v>1945</v>
      </c>
      <c r="C10" s="5">
        <v>2014</v>
      </c>
      <c r="D10" s="5">
        <v>429</v>
      </c>
      <c r="E10" s="23">
        <v>1129.7878787878788</v>
      </c>
      <c r="F10" s="5">
        <v>3286</v>
      </c>
      <c r="G10" s="5">
        <v>2892</v>
      </c>
      <c r="H10" s="5">
        <v>289</v>
      </c>
      <c r="I10" s="5">
        <v>16767</v>
      </c>
      <c r="J10" s="5">
        <v>606</v>
      </c>
      <c r="K10" s="5">
        <v>3675</v>
      </c>
      <c r="L10" s="5">
        <v>496</v>
      </c>
      <c r="M10" s="5">
        <v>592</v>
      </c>
      <c r="N10" s="5">
        <v>2336</v>
      </c>
      <c r="O10" s="5">
        <v>2340</v>
      </c>
      <c r="P10" s="5">
        <v>1487</v>
      </c>
      <c r="Q10" s="5">
        <v>2815</v>
      </c>
      <c r="R10" s="5">
        <v>928</v>
      </c>
      <c r="S10" s="17">
        <f t="shared" si="0"/>
        <v>44026.78787878788</v>
      </c>
    </row>
    <row r="11" spans="1:20" ht="11.25" customHeight="1" x14ac:dyDescent="0.3">
      <c r="A11" s="4">
        <v>202306</v>
      </c>
      <c r="B11" s="5">
        <v>5561</v>
      </c>
      <c r="C11" s="5">
        <v>4286</v>
      </c>
      <c r="D11" s="5">
        <v>2372</v>
      </c>
      <c r="E11" s="23">
        <v>1022.7878787878788</v>
      </c>
      <c r="F11" s="23">
        <v>4394</v>
      </c>
      <c r="G11" s="5">
        <v>8500</v>
      </c>
      <c r="H11" s="5">
        <v>216</v>
      </c>
      <c r="I11" s="23">
        <v>5843</v>
      </c>
      <c r="J11" s="5">
        <v>1734</v>
      </c>
      <c r="K11" s="5">
        <v>8919</v>
      </c>
      <c r="L11" s="5">
        <v>742</v>
      </c>
      <c r="M11" s="5">
        <v>1780</v>
      </c>
      <c r="N11" s="5">
        <v>5611</v>
      </c>
      <c r="O11" s="5">
        <v>6277</v>
      </c>
      <c r="P11" s="5">
        <v>2083</v>
      </c>
      <c r="Q11" s="5">
        <v>5038</v>
      </c>
      <c r="R11" s="5">
        <v>2714</v>
      </c>
      <c r="S11" s="6">
        <f t="shared" si="0"/>
        <v>67092.787878787873</v>
      </c>
    </row>
    <row r="12" spans="1:20" ht="12" customHeight="1" x14ac:dyDescent="0.3">
      <c r="A12" s="4">
        <v>202305</v>
      </c>
      <c r="B12" s="5">
        <v>2807</v>
      </c>
      <c r="C12" s="5">
        <v>2712</v>
      </c>
      <c r="D12" s="5">
        <v>1179</v>
      </c>
      <c r="E12" s="23">
        <v>1254.7878787878788</v>
      </c>
      <c r="F12" s="5">
        <v>5810</v>
      </c>
      <c r="G12" s="5">
        <v>5167</v>
      </c>
      <c r="H12" s="5">
        <v>280</v>
      </c>
      <c r="I12" s="5">
        <v>2436</v>
      </c>
      <c r="J12" s="5">
        <v>830</v>
      </c>
      <c r="K12" s="5">
        <v>5029</v>
      </c>
      <c r="L12" s="5">
        <v>725</v>
      </c>
      <c r="M12" s="5">
        <v>1202</v>
      </c>
      <c r="N12" s="5">
        <v>3131</v>
      </c>
      <c r="O12" s="5">
        <v>3818</v>
      </c>
      <c r="P12" s="5">
        <v>1864</v>
      </c>
      <c r="Q12" s="5">
        <v>4157</v>
      </c>
      <c r="R12" s="5">
        <v>2688</v>
      </c>
      <c r="S12" s="6">
        <f t="shared" si="0"/>
        <v>45089.78787878788</v>
      </c>
    </row>
    <row r="13" spans="1:20" ht="12" customHeight="1" x14ac:dyDescent="0.3">
      <c r="A13" s="4">
        <v>202304</v>
      </c>
      <c r="B13" s="5">
        <v>4605</v>
      </c>
      <c r="C13" s="5">
        <v>4528</v>
      </c>
      <c r="D13" s="5">
        <v>1627</v>
      </c>
      <c r="E13" s="23">
        <v>742.78787878787875</v>
      </c>
      <c r="F13" s="5">
        <v>7757</v>
      </c>
      <c r="G13" s="5">
        <v>8151</v>
      </c>
      <c r="H13" s="5">
        <v>365</v>
      </c>
      <c r="I13" s="5">
        <v>8251</v>
      </c>
      <c r="J13" s="5">
        <v>1762</v>
      </c>
      <c r="K13" s="5">
        <v>8150</v>
      </c>
      <c r="L13" s="5">
        <v>1049</v>
      </c>
      <c r="M13" s="5">
        <v>1361</v>
      </c>
      <c r="N13" s="5">
        <v>5751</v>
      </c>
      <c r="O13" s="5">
        <v>6660</v>
      </c>
      <c r="P13" s="5">
        <v>2821</v>
      </c>
      <c r="Q13" s="5">
        <v>6328</v>
      </c>
      <c r="R13" s="5">
        <v>2688</v>
      </c>
      <c r="S13" s="6">
        <f t="shared" si="0"/>
        <v>72596.787878787873</v>
      </c>
    </row>
    <row r="14" spans="1:20" ht="14.25" customHeight="1" x14ac:dyDescent="0.3">
      <c r="A14" s="4">
        <v>202303</v>
      </c>
      <c r="B14" s="5">
        <v>2904</v>
      </c>
      <c r="C14" s="5">
        <v>2652</v>
      </c>
      <c r="D14" s="5">
        <v>1203</v>
      </c>
      <c r="E14" s="23">
        <v>705.78787878787875</v>
      </c>
      <c r="F14" s="5">
        <v>5035</v>
      </c>
      <c r="G14" s="5">
        <v>4642</v>
      </c>
      <c r="H14" s="5">
        <v>257</v>
      </c>
      <c r="I14" s="23">
        <v>0</v>
      </c>
      <c r="J14" s="5">
        <v>1138</v>
      </c>
      <c r="K14" s="5">
        <v>5140</v>
      </c>
      <c r="L14" s="5">
        <v>670</v>
      </c>
      <c r="M14" s="5">
        <v>818</v>
      </c>
      <c r="N14" s="5">
        <v>3279</v>
      </c>
      <c r="O14" s="5">
        <v>4508</v>
      </c>
      <c r="P14" s="5">
        <v>1847</v>
      </c>
      <c r="Q14" s="5">
        <v>3994</v>
      </c>
      <c r="R14" s="5">
        <v>5376</v>
      </c>
      <c r="S14" s="6">
        <f t="shared" si="0"/>
        <v>44168.78787878788</v>
      </c>
    </row>
    <row r="15" spans="1:20" ht="11.25" customHeight="1" x14ac:dyDescent="0.3">
      <c r="A15" s="4">
        <v>202302</v>
      </c>
      <c r="B15" s="5">
        <v>3116</v>
      </c>
      <c r="C15" s="5">
        <v>2375</v>
      </c>
      <c r="D15" s="5">
        <v>1357</v>
      </c>
      <c r="E15" s="23">
        <v>595.78787878787875</v>
      </c>
      <c r="F15" s="5">
        <v>4638</v>
      </c>
      <c r="G15" s="5">
        <v>3224</v>
      </c>
      <c r="H15" s="5">
        <v>16720</v>
      </c>
      <c r="I15" s="23">
        <v>0</v>
      </c>
      <c r="J15" s="5">
        <v>1121</v>
      </c>
      <c r="K15" s="5">
        <v>5260</v>
      </c>
      <c r="L15" s="5">
        <v>223</v>
      </c>
      <c r="M15" s="5">
        <v>574</v>
      </c>
      <c r="N15" s="5">
        <v>3128</v>
      </c>
      <c r="O15" s="5">
        <v>3861</v>
      </c>
      <c r="P15" s="5">
        <v>1481</v>
      </c>
      <c r="Q15" s="5">
        <v>2791</v>
      </c>
      <c r="R15" s="5">
        <v>1722</v>
      </c>
      <c r="S15" s="17">
        <f t="shared" si="0"/>
        <v>52186.78787878788</v>
      </c>
    </row>
    <row r="16" spans="1:20" ht="12.75" customHeight="1" x14ac:dyDescent="0.3">
      <c r="A16" s="4">
        <v>202301</v>
      </c>
      <c r="B16" s="5">
        <v>2037</v>
      </c>
      <c r="C16" s="5">
        <v>1806</v>
      </c>
      <c r="D16" s="5">
        <v>777</v>
      </c>
      <c r="E16" s="23">
        <v>1074.7878787878788</v>
      </c>
      <c r="F16" s="5">
        <v>3211</v>
      </c>
      <c r="G16" s="5">
        <v>2106</v>
      </c>
      <c r="H16" s="5">
        <v>7680</v>
      </c>
      <c r="I16" s="23">
        <v>0</v>
      </c>
      <c r="J16" s="5">
        <v>628</v>
      </c>
      <c r="K16" s="5">
        <v>3773</v>
      </c>
      <c r="L16" s="5">
        <v>82</v>
      </c>
      <c r="M16" s="5">
        <v>352</v>
      </c>
      <c r="N16" s="5">
        <v>1977</v>
      </c>
      <c r="O16" s="5">
        <v>1831</v>
      </c>
      <c r="P16" s="5">
        <v>654</v>
      </c>
      <c r="Q16" s="5">
        <v>1630</v>
      </c>
      <c r="R16" s="5">
        <v>1272</v>
      </c>
      <c r="S16" s="17">
        <f t="shared" si="0"/>
        <v>30890.78787878788</v>
      </c>
      <c r="T16" s="20"/>
    </row>
    <row r="17" spans="1:20" ht="13.5" customHeight="1" x14ac:dyDescent="0.3">
      <c r="A17" s="7">
        <v>202212</v>
      </c>
      <c r="B17" s="5">
        <v>2922</v>
      </c>
      <c r="C17" s="5">
        <v>2243</v>
      </c>
      <c r="D17" s="5">
        <v>759</v>
      </c>
      <c r="E17" s="23">
        <v>1431.7878787878788</v>
      </c>
      <c r="F17" s="5">
        <v>5664</v>
      </c>
      <c r="G17" s="5">
        <v>3376</v>
      </c>
      <c r="H17" s="5">
        <v>10080</v>
      </c>
      <c r="I17" s="23">
        <v>0</v>
      </c>
      <c r="J17" s="5">
        <v>836</v>
      </c>
      <c r="K17" s="5">
        <v>6364</v>
      </c>
      <c r="L17" s="5">
        <v>265</v>
      </c>
      <c r="M17" s="5">
        <v>571</v>
      </c>
      <c r="N17" s="5">
        <v>2211</v>
      </c>
      <c r="O17" s="5">
        <v>2711</v>
      </c>
      <c r="P17" s="5">
        <v>1154</v>
      </c>
      <c r="Q17" s="5">
        <v>2613</v>
      </c>
      <c r="R17" s="5">
        <v>2412</v>
      </c>
      <c r="S17" s="6">
        <f t="shared" si="0"/>
        <v>45612.78787878788</v>
      </c>
    </row>
    <row r="18" spans="1:20" ht="12" customHeight="1" x14ac:dyDescent="0.3">
      <c r="A18" s="7">
        <v>202211</v>
      </c>
      <c r="B18" s="5">
        <v>1642</v>
      </c>
      <c r="C18" s="5">
        <v>1475</v>
      </c>
      <c r="D18" s="5">
        <v>863</v>
      </c>
      <c r="E18" s="23">
        <v>1273.7878787878788</v>
      </c>
      <c r="F18" s="5">
        <v>3400</v>
      </c>
      <c r="G18" s="5">
        <v>1910</v>
      </c>
      <c r="H18" s="5">
        <v>10640</v>
      </c>
      <c r="I18" s="23">
        <v>0</v>
      </c>
      <c r="J18" s="5">
        <v>453</v>
      </c>
      <c r="K18" s="5">
        <v>3484</v>
      </c>
      <c r="L18" s="5">
        <v>224</v>
      </c>
      <c r="M18" s="5">
        <v>520</v>
      </c>
      <c r="N18" s="5">
        <v>1464</v>
      </c>
      <c r="O18" s="5">
        <v>2008</v>
      </c>
      <c r="P18" s="5">
        <v>746</v>
      </c>
      <c r="Q18" s="5">
        <v>2076</v>
      </c>
      <c r="R18" s="5">
        <v>2581</v>
      </c>
      <c r="S18" s="6">
        <f t="shared" si="0"/>
        <v>34759.78787878788</v>
      </c>
    </row>
    <row r="19" spans="1:20" ht="11.25" customHeight="1" x14ac:dyDescent="0.3">
      <c r="A19" s="7">
        <v>202210</v>
      </c>
      <c r="B19" s="5">
        <v>2613</v>
      </c>
      <c r="C19" s="5">
        <v>2627</v>
      </c>
      <c r="D19" s="5">
        <v>772</v>
      </c>
      <c r="E19" s="23">
        <v>1319.7878787878788</v>
      </c>
      <c r="F19" s="5">
        <v>5109</v>
      </c>
      <c r="G19" s="5">
        <v>2867</v>
      </c>
      <c r="H19" s="5">
        <v>17600</v>
      </c>
      <c r="I19" s="23">
        <v>0</v>
      </c>
      <c r="J19" s="5">
        <v>638</v>
      </c>
      <c r="K19" s="5">
        <v>4675</v>
      </c>
      <c r="L19" s="5">
        <v>465</v>
      </c>
      <c r="M19" s="5">
        <v>755</v>
      </c>
      <c r="N19" s="5">
        <v>3001</v>
      </c>
      <c r="O19" s="5">
        <v>2891</v>
      </c>
      <c r="P19" s="5">
        <v>656</v>
      </c>
      <c r="Q19" s="5">
        <v>3630</v>
      </c>
      <c r="R19" s="5">
        <v>3676</v>
      </c>
      <c r="S19" s="17">
        <f t="shared" si="0"/>
        <v>53294.78787878788</v>
      </c>
    </row>
    <row r="20" spans="1:20" ht="13.5" customHeight="1" x14ac:dyDescent="0.3">
      <c r="A20" s="7">
        <v>202209</v>
      </c>
      <c r="B20" s="5">
        <v>2280</v>
      </c>
      <c r="C20" s="5">
        <v>2141</v>
      </c>
      <c r="D20" s="5">
        <v>1289</v>
      </c>
      <c r="E20" s="5">
        <v>170</v>
      </c>
      <c r="F20" s="5">
        <v>4132</v>
      </c>
      <c r="G20" s="5">
        <v>3266</v>
      </c>
      <c r="H20" s="5">
        <v>31200</v>
      </c>
      <c r="I20" s="23">
        <v>0</v>
      </c>
      <c r="J20" s="5">
        <v>591</v>
      </c>
      <c r="K20" s="5">
        <v>3295</v>
      </c>
      <c r="L20" s="5">
        <v>479</v>
      </c>
      <c r="M20" s="5">
        <v>574</v>
      </c>
      <c r="N20" s="5">
        <v>2210</v>
      </c>
      <c r="O20" s="5">
        <v>2369</v>
      </c>
      <c r="P20" s="5">
        <v>1233</v>
      </c>
      <c r="Q20" s="5">
        <v>3531</v>
      </c>
      <c r="R20" s="5">
        <v>3480</v>
      </c>
      <c r="S20" s="6">
        <f t="shared" si="0"/>
        <v>62240</v>
      </c>
    </row>
    <row r="21" spans="1:20" ht="11.25" customHeight="1" x14ac:dyDescent="0.3">
      <c r="A21" s="7">
        <v>202208</v>
      </c>
      <c r="B21" s="5">
        <v>3183</v>
      </c>
      <c r="C21" s="5">
        <v>2324</v>
      </c>
      <c r="D21" s="23">
        <v>968</v>
      </c>
      <c r="E21" s="5">
        <v>1211</v>
      </c>
      <c r="F21" s="5">
        <v>5075</v>
      </c>
      <c r="G21" s="5">
        <v>3620</v>
      </c>
      <c r="H21" s="5">
        <v>32000</v>
      </c>
      <c r="I21" s="23">
        <v>0</v>
      </c>
      <c r="J21" s="5">
        <v>918</v>
      </c>
      <c r="K21" s="5">
        <v>3937</v>
      </c>
      <c r="L21" s="5">
        <v>765</v>
      </c>
      <c r="M21" s="5">
        <v>924</v>
      </c>
      <c r="N21" s="5">
        <v>2991</v>
      </c>
      <c r="O21" s="5">
        <v>3719</v>
      </c>
      <c r="P21" s="5">
        <v>1549</v>
      </c>
      <c r="Q21" s="5">
        <v>4262</v>
      </c>
      <c r="R21" s="5">
        <v>1282</v>
      </c>
      <c r="S21" s="6">
        <f t="shared" si="0"/>
        <v>68728</v>
      </c>
    </row>
    <row r="22" spans="1:20" ht="11.25" customHeight="1" x14ac:dyDescent="0.3">
      <c r="A22" s="7">
        <v>202207</v>
      </c>
      <c r="B22" s="5">
        <v>3003</v>
      </c>
      <c r="C22" s="5">
        <v>2687</v>
      </c>
      <c r="D22" s="5">
        <v>674</v>
      </c>
      <c r="E22" s="5">
        <v>983</v>
      </c>
      <c r="F22" s="5">
        <v>4669</v>
      </c>
      <c r="G22" s="5">
        <v>4591</v>
      </c>
      <c r="H22" s="5">
        <v>14800</v>
      </c>
      <c r="I22" s="23">
        <v>0</v>
      </c>
      <c r="J22" s="5">
        <v>1016</v>
      </c>
      <c r="K22" s="5">
        <v>3434</v>
      </c>
      <c r="L22" s="5">
        <v>324</v>
      </c>
      <c r="M22" s="5">
        <v>1076</v>
      </c>
      <c r="N22" s="5">
        <v>2660</v>
      </c>
      <c r="O22" s="5">
        <v>2915</v>
      </c>
      <c r="P22" s="5">
        <v>1385</v>
      </c>
      <c r="Q22" s="5">
        <v>3227</v>
      </c>
      <c r="R22" s="5">
        <v>957</v>
      </c>
      <c r="S22" s="6">
        <f t="shared" si="0"/>
        <v>48401</v>
      </c>
    </row>
    <row r="23" spans="1:20" ht="11.25" customHeight="1" x14ac:dyDescent="0.3">
      <c r="A23" s="7">
        <v>202206</v>
      </c>
      <c r="B23" s="5">
        <v>4292</v>
      </c>
      <c r="C23" s="5">
        <v>3306</v>
      </c>
      <c r="D23" s="5">
        <v>633</v>
      </c>
      <c r="E23" s="5">
        <v>1489</v>
      </c>
      <c r="F23" s="5">
        <v>6797</v>
      </c>
      <c r="G23" s="5">
        <v>6405</v>
      </c>
      <c r="H23" s="5">
        <v>22480</v>
      </c>
      <c r="I23" s="23">
        <v>0</v>
      </c>
      <c r="J23" s="5">
        <v>1525</v>
      </c>
      <c r="K23" s="5">
        <v>4426</v>
      </c>
      <c r="L23" s="5">
        <v>564</v>
      </c>
      <c r="M23" s="5">
        <v>1458</v>
      </c>
      <c r="N23" s="5">
        <v>5335</v>
      </c>
      <c r="O23" s="5">
        <v>3600</v>
      </c>
      <c r="P23" s="5">
        <v>2006</v>
      </c>
      <c r="Q23" s="5">
        <v>5094</v>
      </c>
      <c r="R23" s="5">
        <v>2272</v>
      </c>
      <c r="S23" s="6">
        <f t="shared" si="0"/>
        <v>71682</v>
      </c>
    </row>
    <row r="24" spans="1:20" ht="11.25" customHeight="1" x14ac:dyDescent="0.3">
      <c r="A24" s="7">
        <v>202205</v>
      </c>
      <c r="B24" s="5">
        <v>2947</v>
      </c>
      <c r="C24" s="5">
        <v>3052</v>
      </c>
      <c r="D24" s="5">
        <v>720</v>
      </c>
      <c r="E24" s="5">
        <v>1728</v>
      </c>
      <c r="F24" s="5">
        <v>6707</v>
      </c>
      <c r="G24" s="5">
        <v>5854</v>
      </c>
      <c r="H24" s="5">
        <v>28800</v>
      </c>
      <c r="I24" s="23">
        <v>0</v>
      </c>
      <c r="J24" s="5">
        <v>1379</v>
      </c>
      <c r="K24" s="5">
        <v>4843</v>
      </c>
      <c r="L24" s="5">
        <v>557</v>
      </c>
      <c r="M24" s="5">
        <v>1553</v>
      </c>
      <c r="N24" s="5">
        <v>5271</v>
      </c>
      <c r="O24" s="5">
        <v>5352</v>
      </c>
      <c r="P24" s="5">
        <v>1864</v>
      </c>
      <c r="Q24" s="5">
        <v>4369</v>
      </c>
      <c r="R24" s="5">
        <v>1795</v>
      </c>
      <c r="S24" s="17">
        <f t="shared" si="0"/>
        <v>76791</v>
      </c>
    </row>
    <row r="25" spans="1:20" ht="12" customHeight="1" x14ac:dyDescent="0.3">
      <c r="A25" s="7">
        <v>202204</v>
      </c>
      <c r="B25" s="5">
        <v>2944</v>
      </c>
      <c r="C25" s="5">
        <v>2737</v>
      </c>
      <c r="D25" s="5">
        <v>796</v>
      </c>
      <c r="E25" s="5">
        <v>1468</v>
      </c>
      <c r="F25" s="5">
        <v>6288</v>
      </c>
      <c r="G25" s="5">
        <v>6398</v>
      </c>
      <c r="H25" s="5">
        <v>26960</v>
      </c>
      <c r="I25" s="23">
        <v>0</v>
      </c>
      <c r="J25" s="5">
        <v>1473</v>
      </c>
      <c r="K25" s="5">
        <v>4612</v>
      </c>
      <c r="L25" s="5">
        <v>180</v>
      </c>
      <c r="M25" s="5">
        <v>1395</v>
      </c>
      <c r="N25" s="5">
        <v>3296</v>
      </c>
      <c r="O25" s="5">
        <v>5738</v>
      </c>
      <c r="P25" s="5">
        <v>2307</v>
      </c>
      <c r="Q25" s="5">
        <v>4248</v>
      </c>
      <c r="R25" s="5">
        <v>2075</v>
      </c>
      <c r="S25" s="17">
        <f t="shared" si="0"/>
        <v>72915</v>
      </c>
    </row>
    <row r="26" spans="1:20" ht="11.25" customHeight="1" x14ac:dyDescent="0.3">
      <c r="A26" s="7">
        <v>202203</v>
      </c>
      <c r="B26" s="5">
        <v>2962</v>
      </c>
      <c r="C26" s="5">
        <v>2733</v>
      </c>
      <c r="D26" s="5">
        <v>897</v>
      </c>
      <c r="E26" s="5">
        <v>1365</v>
      </c>
      <c r="F26" s="5">
        <v>6061</v>
      </c>
      <c r="G26" s="5">
        <v>6120</v>
      </c>
      <c r="H26" s="5">
        <v>16560</v>
      </c>
      <c r="I26" s="23">
        <v>0</v>
      </c>
      <c r="J26" s="5">
        <v>1811</v>
      </c>
      <c r="K26" s="5">
        <v>5830</v>
      </c>
      <c r="L26" s="5">
        <v>263</v>
      </c>
      <c r="M26" s="5">
        <v>1486</v>
      </c>
      <c r="N26" s="5">
        <v>3410</v>
      </c>
      <c r="O26" s="5">
        <v>6145</v>
      </c>
      <c r="P26" s="5">
        <v>1326</v>
      </c>
      <c r="Q26" s="5">
        <v>3667</v>
      </c>
      <c r="R26" s="5">
        <v>1566</v>
      </c>
      <c r="S26" s="6">
        <f t="shared" si="0"/>
        <v>62202</v>
      </c>
    </row>
    <row r="27" spans="1:20" ht="12" customHeight="1" x14ac:dyDescent="0.3">
      <c r="A27" s="7">
        <v>202202</v>
      </c>
      <c r="B27" s="5">
        <v>2947</v>
      </c>
      <c r="C27" s="5">
        <v>2429</v>
      </c>
      <c r="D27" s="5">
        <v>350</v>
      </c>
      <c r="E27" s="5">
        <v>933</v>
      </c>
      <c r="F27" s="5">
        <v>4074</v>
      </c>
      <c r="G27" s="5">
        <v>3675</v>
      </c>
      <c r="H27" s="5">
        <v>21360</v>
      </c>
      <c r="I27" s="23">
        <v>0</v>
      </c>
      <c r="J27" s="5">
        <v>1146</v>
      </c>
      <c r="K27" s="5">
        <v>3931</v>
      </c>
      <c r="L27" s="5">
        <v>263</v>
      </c>
      <c r="M27" s="5">
        <v>851</v>
      </c>
      <c r="N27" s="5">
        <v>1619</v>
      </c>
      <c r="O27" s="5">
        <v>3370</v>
      </c>
      <c r="P27" s="5">
        <v>386</v>
      </c>
      <c r="Q27" s="5">
        <v>2601</v>
      </c>
      <c r="R27" s="5">
        <v>1013</v>
      </c>
      <c r="S27" s="17">
        <f t="shared" si="0"/>
        <v>50948</v>
      </c>
    </row>
    <row r="28" spans="1:20" ht="12" customHeight="1" x14ac:dyDescent="0.3">
      <c r="A28" s="7">
        <v>202201</v>
      </c>
      <c r="B28" s="5">
        <v>2922</v>
      </c>
      <c r="C28" s="5">
        <v>2445</v>
      </c>
      <c r="D28" s="5">
        <v>252</v>
      </c>
      <c r="E28" s="5">
        <v>1360</v>
      </c>
      <c r="F28" s="5">
        <v>5746</v>
      </c>
      <c r="G28" s="5">
        <v>3640</v>
      </c>
      <c r="H28" s="5">
        <v>2560</v>
      </c>
      <c r="I28" s="23">
        <v>0</v>
      </c>
      <c r="J28" s="5">
        <v>1048</v>
      </c>
      <c r="K28" s="5">
        <v>4326</v>
      </c>
      <c r="L28" s="5">
        <v>262</v>
      </c>
      <c r="M28" s="5">
        <v>905</v>
      </c>
      <c r="N28" s="5">
        <v>1337</v>
      </c>
      <c r="O28" s="5">
        <v>3363</v>
      </c>
      <c r="P28" s="5">
        <v>634</v>
      </c>
      <c r="Q28" s="5">
        <v>2201</v>
      </c>
      <c r="R28" s="5">
        <v>1056</v>
      </c>
      <c r="S28" s="6">
        <f t="shared" si="0"/>
        <v>34057</v>
      </c>
      <c r="T28" s="20"/>
    </row>
    <row r="29" spans="1:20" ht="12" customHeight="1" x14ac:dyDescent="0.3">
      <c r="A29" s="8">
        <v>202112</v>
      </c>
      <c r="B29" s="5">
        <v>3018</v>
      </c>
      <c r="C29" s="5">
        <v>2686</v>
      </c>
      <c r="D29" s="5">
        <v>409</v>
      </c>
      <c r="E29" s="5">
        <v>1348</v>
      </c>
      <c r="F29" s="5">
        <v>6960</v>
      </c>
      <c r="G29" s="5">
        <v>5133</v>
      </c>
      <c r="H29" s="5">
        <v>8160</v>
      </c>
      <c r="I29" s="23">
        <v>0</v>
      </c>
      <c r="J29" s="5">
        <v>1579</v>
      </c>
      <c r="K29" s="5">
        <v>4142</v>
      </c>
      <c r="L29" s="5">
        <v>263</v>
      </c>
      <c r="M29" s="5">
        <v>1246</v>
      </c>
      <c r="N29" s="5">
        <v>2078</v>
      </c>
      <c r="O29" s="5">
        <v>4516</v>
      </c>
      <c r="P29" s="5">
        <v>1140</v>
      </c>
      <c r="Q29" s="5">
        <v>3189</v>
      </c>
      <c r="R29" s="5">
        <v>1195</v>
      </c>
      <c r="S29" s="6">
        <f t="shared" si="0"/>
        <v>47062</v>
      </c>
    </row>
    <row r="30" spans="1:20" ht="11.25" customHeight="1" x14ac:dyDescent="0.3">
      <c r="A30" s="8">
        <v>202111</v>
      </c>
      <c r="B30" s="5">
        <v>2902</v>
      </c>
      <c r="C30" s="5">
        <v>2369</v>
      </c>
      <c r="D30" s="5">
        <v>455</v>
      </c>
      <c r="E30" s="5">
        <v>1159</v>
      </c>
      <c r="F30" s="5">
        <v>3665</v>
      </c>
      <c r="G30" s="5">
        <v>4174</v>
      </c>
      <c r="H30" s="5">
        <v>9680</v>
      </c>
      <c r="I30" s="23">
        <v>0</v>
      </c>
      <c r="J30" s="5">
        <v>1273</v>
      </c>
      <c r="K30" s="5">
        <v>3324</v>
      </c>
      <c r="L30" s="5">
        <v>264</v>
      </c>
      <c r="M30" s="5">
        <v>1170</v>
      </c>
      <c r="N30" s="5">
        <v>1932</v>
      </c>
      <c r="O30" s="5">
        <v>3646</v>
      </c>
      <c r="P30" s="5">
        <v>740</v>
      </c>
      <c r="Q30" s="5">
        <v>3216</v>
      </c>
      <c r="R30" s="5">
        <v>1235</v>
      </c>
      <c r="S30" s="6">
        <f t="shared" si="0"/>
        <v>41204</v>
      </c>
    </row>
    <row r="31" spans="1:20" ht="11.25" customHeight="1" x14ac:dyDescent="0.3">
      <c r="A31" s="8">
        <v>202110</v>
      </c>
      <c r="B31" s="5">
        <v>2847</v>
      </c>
      <c r="C31" s="5">
        <v>2765</v>
      </c>
      <c r="D31" s="5">
        <v>1135</v>
      </c>
      <c r="E31" s="5">
        <v>1222</v>
      </c>
      <c r="F31" s="5">
        <v>4642</v>
      </c>
      <c r="G31" s="5">
        <v>5252</v>
      </c>
      <c r="H31" s="5">
        <v>26720</v>
      </c>
      <c r="I31" s="23">
        <v>0</v>
      </c>
      <c r="J31" s="5">
        <v>1248</v>
      </c>
      <c r="K31" s="5">
        <v>3908</v>
      </c>
      <c r="L31" s="5">
        <v>260</v>
      </c>
      <c r="M31" s="5">
        <v>1194</v>
      </c>
      <c r="N31" s="5">
        <v>2644</v>
      </c>
      <c r="O31" s="5">
        <v>3514</v>
      </c>
      <c r="P31" s="5">
        <v>651</v>
      </c>
      <c r="Q31" s="5">
        <v>4002</v>
      </c>
      <c r="R31" s="5">
        <v>1517</v>
      </c>
      <c r="S31" s="6">
        <f t="shared" si="0"/>
        <v>63521</v>
      </c>
    </row>
    <row r="32" spans="1:20" ht="11.25" customHeight="1" x14ac:dyDescent="0.3">
      <c r="A32" s="8">
        <v>202109</v>
      </c>
      <c r="B32" s="5">
        <v>2348</v>
      </c>
      <c r="C32" s="5">
        <v>2066</v>
      </c>
      <c r="D32" s="23">
        <v>628</v>
      </c>
      <c r="E32" s="5">
        <v>663</v>
      </c>
      <c r="F32" s="5">
        <v>2895</v>
      </c>
      <c r="G32" s="5">
        <v>3256</v>
      </c>
      <c r="H32" s="5">
        <v>31040</v>
      </c>
      <c r="I32" s="23">
        <v>0</v>
      </c>
      <c r="J32" s="5">
        <v>795</v>
      </c>
      <c r="K32" s="5">
        <v>2914</v>
      </c>
      <c r="L32" s="5">
        <v>264</v>
      </c>
      <c r="M32" s="5">
        <v>671</v>
      </c>
      <c r="N32" s="5">
        <v>1568</v>
      </c>
      <c r="O32" s="5">
        <v>1750</v>
      </c>
      <c r="P32" s="5">
        <v>1562</v>
      </c>
      <c r="Q32" s="5">
        <v>3195</v>
      </c>
      <c r="R32" s="5">
        <v>911</v>
      </c>
      <c r="S32" s="17">
        <f t="shared" si="0"/>
        <v>56526</v>
      </c>
    </row>
    <row r="33" spans="1:20" x14ac:dyDescent="0.3">
      <c r="A33" s="8">
        <v>202108</v>
      </c>
      <c r="B33" s="5">
        <v>2726</v>
      </c>
      <c r="C33" s="5">
        <v>2704</v>
      </c>
      <c r="D33" s="23">
        <v>1319</v>
      </c>
      <c r="E33" s="5">
        <v>1008</v>
      </c>
      <c r="F33" s="5">
        <v>3464</v>
      </c>
      <c r="G33" s="5">
        <v>4719</v>
      </c>
      <c r="H33" s="5">
        <v>30320</v>
      </c>
      <c r="I33" s="23">
        <v>0</v>
      </c>
      <c r="J33" s="5">
        <v>1086</v>
      </c>
      <c r="K33" s="5">
        <v>3445</v>
      </c>
      <c r="L33" s="5">
        <v>377</v>
      </c>
      <c r="M33" s="5">
        <v>914</v>
      </c>
      <c r="N33" s="5">
        <v>2357</v>
      </c>
      <c r="O33" s="5">
        <v>2787</v>
      </c>
      <c r="P33" s="5">
        <v>1713</v>
      </c>
      <c r="Q33" s="5">
        <v>4603</v>
      </c>
      <c r="R33" s="5">
        <v>1389</v>
      </c>
      <c r="S33" s="6">
        <f t="shared" si="0"/>
        <v>64931</v>
      </c>
    </row>
    <row r="34" spans="1:20" ht="12.75" customHeight="1" x14ac:dyDescent="0.3">
      <c r="A34" s="8">
        <v>202107</v>
      </c>
      <c r="B34" s="5">
        <v>2951</v>
      </c>
      <c r="C34" s="5">
        <v>2311</v>
      </c>
      <c r="D34" s="5">
        <v>387</v>
      </c>
      <c r="E34" s="5">
        <v>1081</v>
      </c>
      <c r="F34" s="5">
        <v>3366</v>
      </c>
      <c r="G34" s="5">
        <v>5241</v>
      </c>
      <c r="H34" s="5">
        <v>30320</v>
      </c>
      <c r="I34" s="23">
        <v>0</v>
      </c>
      <c r="J34" s="5">
        <v>1223</v>
      </c>
      <c r="K34" s="5">
        <v>4828</v>
      </c>
      <c r="L34" s="5">
        <v>333</v>
      </c>
      <c r="M34" s="5">
        <v>953</v>
      </c>
      <c r="N34" s="5">
        <v>2566</v>
      </c>
      <c r="O34" s="5">
        <v>3125</v>
      </c>
      <c r="P34" s="5">
        <v>1932</v>
      </c>
      <c r="Q34" s="5">
        <v>4205</v>
      </c>
      <c r="R34" s="5">
        <v>1503</v>
      </c>
      <c r="S34" s="6">
        <f t="shared" si="0"/>
        <v>66325</v>
      </c>
    </row>
    <row r="35" spans="1:20" ht="12" customHeight="1" x14ac:dyDescent="0.3">
      <c r="A35" s="8">
        <v>202106</v>
      </c>
      <c r="B35" s="5">
        <v>3916</v>
      </c>
      <c r="C35" s="5">
        <v>1773</v>
      </c>
      <c r="D35" s="5">
        <v>877</v>
      </c>
      <c r="E35" s="5">
        <v>1403</v>
      </c>
      <c r="F35" s="5">
        <v>3935</v>
      </c>
      <c r="G35" s="5">
        <v>5764</v>
      </c>
      <c r="H35" s="5">
        <v>9440</v>
      </c>
      <c r="I35" s="23">
        <v>0</v>
      </c>
      <c r="J35" s="5">
        <v>1355</v>
      </c>
      <c r="K35" s="5">
        <v>5900</v>
      </c>
      <c r="L35" s="5">
        <v>204</v>
      </c>
      <c r="M35" s="5">
        <v>1378</v>
      </c>
      <c r="N35" s="5">
        <v>2751</v>
      </c>
      <c r="O35" s="5">
        <v>4090</v>
      </c>
      <c r="P35" s="5">
        <v>1375</v>
      </c>
      <c r="Q35" s="5">
        <v>3380</v>
      </c>
      <c r="R35" s="5">
        <v>1961</v>
      </c>
      <c r="S35" s="17">
        <f t="shared" si="0"/>
        <v>49502</v>
      </c>
    </row>
    <row r="36" spans="1:20" ht="12" customHeight="1" x14ac:dyDescent="0.3">
      <c r="A36" s="8">
        <v>202105</v>
      </c>
      <c r="B36" s="5">
        <v>4177</v>
      </c>
      <c r="C36" s="5">
        <v>2665</v>
      </c>
      <c r="D36" s="23">
        <v>1469</v>
      </c>
      <c r="E36" s="5">
        <v>2138</v>
      </c>
      <c r="F36" s="5">
        <v>5390</v>
      </c>
      <c r="G36" s="5">
        <v>7047</v>
      </c>
      <c r="H36" s="5">
        <v>28960</v>
      </c>
      <c r="I36" s="23">
        <v>0</v>
      </c>
      <c r="J36" s="5">
        <v>1637</v>
      </c>
      <c r="K36" s="5">
        <v>6839</v>
      </c>
      <c r="L36" s="5">
        <v>237</v>
      </c>
      <c r="M36" s="5">
        <v>2254</v>
      </c>
      <c r="N36" s="5">
        <v>3721</v>
      </c>
      <c r="O36" s="5">
        <v>5426</v>
      </c>
      <c r="P36" s="5">
        <v>2623</v>
      </c>
      <c r="Q36" s="5">
        <v>4510</v>
      </c>
      <c r="R36" s="5">
        <v>2372</v>
      </c>
      <c r="S36" s="17">
        <f t="shared" si="0"/>
        <v>81465</v>
      </c>
    </row>
    <row r="37" spans="1:20" ht="12" customHeight="1" x14ac:dyDescent="0.3">
      <c r="A37" s="8">
        <v>202104</v>
      </c>
      <c r="B37" s="5">
        <v>2815</v>
      </c>
      <c r="C37" s="5">
        <v>2498</v>
      </c>
      <c r="D37" s="23">
        <v>1484</v>
      </c>
      <c r="E37" s="5">
        <v>1276</v>
      </c>
      <c r="F37" s="5">
        <v>4238</v>
      </c>
      <c r="G37" s="5">
        <v>4850</v>
      </c>
      <c r="H37" s="5">
        <v>29200</v>
      </c>
      <c r="I37" s="23">
        <v>0</v>
      </c>
      <c r="J37" s="5">
        <v>1236</v>
      </c>
      <c r="K37" s="5">
        <v>5780</v>
      </c>
      <c r="L37" s="5">
        <v>360</v>
      </c>
      <c r="M37" s="5">
        <v>1680</v>
      </c>
      <c r="N37" s="5">
        <v>2413</v>
      </c>
      <c r="O37" s="5">
        <v>3427</v>
      </c>
      <c r="P37" s="5">
        <v>3220</v>
      </c>
      <c r="Q37" s="5">
        <v>5023</v>
      </c>
      <c r="R37" s="5">
        <v>1214</v>
      </c>
      <c r="S37" s="17">
        <f t="shared" si="0"/>
        <v>70714</v>
      </c>
    </row>
    <row r="38" spans="1:20" ht="12" customHeight="1" x14ac:dyDescent="0.3">
      <c r="A38" s="8">
        <v>202103</v>
      </c>
      <c r="B38" s="5">
        <v>2812</v>
      </c>
      <c r="C38" s="5">
        <v>2617</v>
      </c>
      <c r="D38" s="23">
        <v>1483</v>
      </c>
      <c r="E38" s="5">
        <v>1460</v>
      </c>
      <c r="F38" s="5">
        <v>4639</v>
      </c>
      <c r="G38" s="5">
        <v>5234</v>
      </c>
      <c r="H38" s="5">
        <v>24000</v>
      </c>
      <c r="I38" s="23">
        <v>0</v>
      </c>
      <c r="J38" s="5">
        <v>1377</v>
      </c>
      <c r="K38" s="5">
        <v>5193</v>
      </c>
      <c r="L38" s="5">
        <v>423</v>
      </c>
      <c r="M38" s="5">
        <v>1578</v>
      </c>
      <c r="N38" s="5">
        <v>2581</v>
      </c>
      <c r="O38" s="5">
        <v>3739</v>
      </c>
      <c r="P38" s="5">
        <v>2145</v>
      </c>
      <c r="Q38" s="5">
        <v>5348</v>
      </c>
      <c r="R38" s="5">
        <v>1190</v>
      </c>
      <c r="S38" s="6">
        <f t="shared" si="0"/>
        <v>65819</v>
      </c>
    </row>
    <row r="39" spans="1:20" ht="12" customHeight="1" x14ac:dyDescent="0.3">
      <c r="A39" s="8">
        <v>202102</v>
      </c>
      <c r="B39" s="5">
        <v>2845</v>
      </c>
      <c r="C39" s="5">
        <v>1793</v>
      </c>
      <c r="D39" s="23">
        <v>1150</v>
      </c>
      <c r="E39" s="5">
        <v>1287</v>
      </c>
      <c r="F39" s="5">
        <v>3481</v>
      </c>
      <c r="G39" s="5">
        <v>3976</v>
      </c>
      <c r="H39" s="5">
        <v>13440</v>
      </c>
      <c r="I39" s="23">
        <v>0</v>
      </c>
      <c r="J39" s="5">
        <v>1430</v>
      </c>
      <c r="K39" s="5">
        <v>5024</v>
      </c>
      <c r="L39" s="5">
        <v>293</v>
      </c>
      <c r="M39" s="5">
        <v>1270</v>
      </c>
      <c r="N39" s="5">
        <v>2777</v>
      </c>
      <c r="O39" s="5">
        <v>3346</v>
      </c>
      <c r="P39" s="5">
        <v>628</v>
      </c>
      <c r="Q39" s="5">
        <v>3137</v>
      </c>
      <c r="R39" s="5">
        <v>1358</v>
      </c>
      <c r="S39" s="6">
        <f t="shared" ref="S39:S51" si="1">SUM(B39:R39)</f>
        <v>47235</v>
      </c>
    </row>
    <row r="40" spans="1:20" ht="11.25" customHeight="1" x14ac:dyDescent="0.3">
      <c r="A40" s="8">
        <v>202101</v>
      </c>
      <c r="B40" s="5">
        <v>2284</v>
      </c>
      <c r="C40" s="5">
        <v>971</v>
      </c>
      <c r="D40" s="23">
        <v>1408</v>
      </c>
      <c r="E40" s="5">
        <v>623</v>
      </c>
      <c r="F40" s="5">
        <v>3552</v>
      </c>
      <c r="G40" s="5">
        <v>2473</v>
      </c>
      <c r="H40" s="5">
        <v>10080</v>
      </c>
      <c r="I40" s="23">
        <v>0</v>
      </c>
      <c r="J40" s="5">
        <v>877</v>
      </c>
      <c r="K40" s="5">
        <v>4830</v>
      </c>
      <c r="L40" s="5">
        <v>204</v>
      </c>
      <c r="M40" s="5">
        <v>784</v>
      </c>
      <c r="N40" s="5">
        <v>1222</v>
      </c>
      <c r="O40" s="5">
        <v>2350</v>
      </c>
      <c r="P40" s="5">
        <v>470</v>
      </c>
      <c r="Q40" s="5">
        <v>1709</v>
      </c>
      <c r="R40" s="5">
        <v>586</v>
      </c>
      <c r="S40" s="6">
        <f t="shared" si="1"/>
        <v>34423</v>
      </c>
      <c r="T40" s="20"/>
    </row>
    <row r="41" spans="1:20" ht="12" customHeight="1" x14ac:dyDescent="0.3">
      <c r="A41" s="9">
        <v>202012</v>
      </c>
      <c r="B41" s="5">
        <v>2605</v>
      </c>
      <c r="C41" s="5">
        <v>1212</v>
      </c>
      <c r="D41" s="23">
        <v>985</v>
      </c>
      <c r="E41" s="5">
        <v>877</v>
      </c>
      <c r="F41" s="5">
        <v>3999</v>
      </c>
      <c r="G41" s="5">
        <v>3790</v>
      </c>
      <c r="H41" s="5">
        <v>7440</v>
      </c>
      <c r="I41" s="23">
        <v>0</v>
      </c>
      <c r="J41" s="5">
        <v>1300</v>
      </c>
      <c r="K41" s="5">
        <v>4731</v>
      </c>
      <c r="L41" s="5">
        <v>160</v>
      </c>
      <c r="M41" s="5">
        <v>1082</v>
      </c>
      <c r="N41" s="5">
        <v>1631</v>
      </c>
      <c r="O41" s="5">
        <v>3001</v>
      </c>
      <c r="P41" s="5">
        <v>535</v>
      </c>
      <c r="Q41" s="5">
        <v>2181</v>
      </c>
      <c r="R41" s="5">
        <v>899</v>
      </c>
      <c r="S41" s="6">
        <f t="shared" si="1"/>
        <v>36428</v>
      </c>
    </row>
    <row r="42" spans="1:20" ht="12" customHeight="1" x14ac:dyDescent="0.3">
      <c r="A42" s="9">
        <v>202011</v>
      </c>
      <c r="B42" s="5">
        <v>2499</v>
      </c>
      <c r="C42" s="5">
        <v>1276</v>
      </c>
      <c r="D42" s="23">
        <v>1293</v>
      </c>
      <c r="E42" s="5">
        <v>908</v>
      </c>
      <c r="F42" s="5">
        <v>3358</v>
      </c>
      <c r="G42" s="5">
        <v>3855</v>
      </c>
      <c r="H42" s="5">
        <v>8240</v>
      </c>
      <c r="I42" s="23">
        <v>0</v>
      </c>
      <c r="J42" s="5">
        <v>1183</v>
      </c>
      <c r="K42" s="5">
        <v>4229</v>
      </c>
      <c r="L42" s="5">
        <v>135</v>
      </c>
      <c r="M42" s="5">
        <v>1058</v>
      </c>
      <c r="N42" s="5">
        <v>1940</v>
      </c>
      <c r="O42" s="5">
        <v>2754</v>
      </c>
      <c r="P42" s="5">
        <v>602</v>
      </c>
      <c r="Q42" s="5">
        <v>2262</v>
      </c>
      <c r="R42" s="5">
        <v>1019</v>
      </c>
      <c r="S42" s="6">
        <f t="shared" si="1"/>
        <v>36611</v>
      </c>
    </row>
    <row r="43" spans="1:20" ht="12" customHeight="1" x14ac:dyDescent="0.3">
      <c r="A43" s="9">
        <v>202010</v>
      </c>
      <c r="B43" s="5">
        <v>2218</v>
      </c>
      <c r="C43" s="5">
        <v>1184</v>
      </c>
      <c r="D43" s="23">
        <v>1106</v>
      </c>
      <c r="E43" s="5">
        <v>643</v>
      </c>
      <c r="F43" s="5">
        <v>2835</v>
      </c>
      <c r="G43" s="5">
        <v>3410</v>
      </c>
      <c r="H43" s="5">
        <v>6800</v>
      </c>
      <c r="I43" s="23">
        <v>0</v>
      </c>
      <c r="J43" s="5">
        <v>883</v>
      </c>
      <c r="K43" s="5">
        <v>4220</v>
      </c>
      <c r="L43" s="5">
        <v>146</v>
      </c>
      <c r="M43" s="5">
        <v>721</v>
      </c>
      <c r="N43" s="5">
        <v>1579</v>
      </c>
      <c r="O43" s="5">
        <v>2572</v>
      </c>
      <c r="P43" s="5">
        <v>452</v>
      </c>
      <c r="Q43" s="5">
        <v>2438</v>
      </c>
      <c r="R43" s="5">
        <v>727</v>
      </c>
      <c r="S43" s="6">
        <f t="shared" si="1"/>
        <v>31934</v>
      </c>
    </row>
    <row r="44" spans="1:20" ht="11.25" customHeight="1" x14ac:dyDescent="0.3">
      <c r="A44" s="9">
        <v>202009</v>
      </c>
      <c r="B44" s="5">
        <v>2077</v>
      </c>
      <c r="C44" s="5">
        <v>919</v>
      </c>
      <c r="D44" s="23">
        <v>1438</v>
      </c>
      <c r="E44" s="5">
        <v>455</v>
      </c>
      <c r="F44" s="5">
        <v>2040</v>
      </c>
      <c r="G44" s="5">
        <v>3183</v>
      </c>
      <c r="H44" s="5">
        <v>5840</v>
      </c>
      <c r="I44" s="23">
        <v>0</v>
      </c>
      <c r="J44" s="5">
        <v>640</v>
      </c>
      <c r="K44" s="5">
        <v>3559</v>
      </c>
      <c r="L44" s="5">
        <v>175</v>
      </c>
      <c r="M44" s="5">
        <v>708</v>
      </c>
      <c r="N44" s="5">
        <v>1272</v>
      </c>
      <c r="O44" s="5">
        <v>2974</v>
      </c>
      <c r="P44" s="5">
        <v>519</v>
      </c>
      <c r="Q44" s="5">
        <v>1807</v>
      </c>
      <c r="R44" s="5">
        <v>532</v>
      </c>
      <c r="S44" s="6">
        <f t="shared" si="1"/>
        <v>28138</v>
      </c>
    </row>
    <row r="45" spans="1:20" ht="12" customHeight="1" x14ac:dyDescent="0.3">
      <c r="A45" s="9">
        <v>202008</v>
      </c>
      <c r="B45" s="5">
        <v>1932</v>
      </c>
      <c r="C45" s="5">
        <v>1026</v>
      </c>
      <c r="D45" s="23">
        <v>1024</v>
      </c>
      <c r="E45" s="5">
        <v>475</v>
      </c>
      <c r="F45" s="5">
        <v>3035</v>
      </c>
      <c r="G45" s="5">
        <v>2893</v>
      </c>
      <c r="H45" s="5">
        <v>5760</v>
      </c>
      <c r="I45" s="23">
        <v>0</v>
      </c>
      <c r="J45" s="5">
        <v>646</v>
      </c>
      <c r="K45" s="5">
        <v>3423</v>
      </c>
      <c r="L45" s="5">
        <v>171</v>
      </c>
      <c r="M45" s="5">
        <v>591</v>
      </c>
      <c r="N45" s="5">
        <v>1153</v>
      </c>
      <c r="O45" s="5">
        <v>2933</v>
      </c>
      <c r="P45" s="5">
        <v>390</v>
      </c>
      <c r="Q45" s="5">
        <v>2500</v>
      </c>
      <c r="R45" s="5">
        <v>582</v>
      </c>
      <c r="S45" s="6">
        <f t="shared" si="1"/>
        <v>28534</v>
      </c>
    </row>
    <row r="46" spans="1:20" ht="12" customHeight="1" x14ac:dyDescent="0.3">
      <c r="A46" s="9">
        <v>202007</v>
      </c>
      <c r="B46" s="5">
        <v>1863</v>
      </c>
      <c r="C46" s="5">
        <v>1218</v>
      </c>
      <c r="D46" s="23">
        <v>1520</v>
      </c>
      <c r="E46" s="5">
        <v>403</v>
      </c>
      <c r="F46" s="5">
        <v>2610</v>
      </c>
      <c r="G46" s="5">
        <v>5945</v>
      </c>
      <c r="H46" s="5">
        <v>9840</v>
      </c>
      <c r="I46" s="23">
        <v>0</v>
      </c>
      <c r="J46" s="5">
        <v>828</v>
      </c>
      <c r="K46" s="5">
        <v>3321</v>
      </c>
      <c r="L46" s="5">
        <v>162</v>
      </c>
      <c r="M46" s="5">
        <v>667</v>
      </c>
      <c r="N46" s="5">
        <v>2603</v>
      </c>
      <c r="O46" s="5">
        <v>2880</v>
      </c>
      <c r="P46" s="5">
        <v>838</v>
      </c>
      <c r="Q46" s="5">
        <v>1914</v>
      </c>
      <c r="R46" s="5">
        <v>552</v>
      </c>
      <c r="S46" s="6">
        <f t="shared" si="1"/>
        <v>37164</v>
      </c>
    </row>
    <row r="47" spans="1:20" ht="13.5" customHeight="1" x14ac:dyDescent="0.3">
      <c r="A47" s="9">
        <v>202006</v>
      </c>
      <c r="B47" s="5">
        <v>2336</v>
      </c>
      <c r="C47" s="5">
        <v>218</v>
      </c>
      <c r="D47" s="23">
        <v>483</v>
      </c>
      <c r="E47" s="5">
        <v>350</v>
      </c>
      <c r="F47" s="5">
        <v>3046</v>
      </c>
      <c r="G47" s="5">
        <v>7422</v>
      </c>
      <c r="H47" s="5">
        <v>7280</v>
      </c>
      <c r="I47" s="23">
        <v>0</v>
      </c>
      <c r="J47" s="5">
        <v>784</v>
      </c>
      <c r="K47" s="5">
        <v>4570</v>
      </c>
      <c r="L47" s="5">
        <v>90</v>
      </c>
      <c r="M47" s="5">
        <v>951</v>
      </c>
      <c r="N47" s="5">
        <v>301</v>
      </c>
      <c r="O47" s="5">
        <v>4285</v>
      </c>
      <c r="P47" s="5">
        <v>369</v>
      </c>
      <c r="Q47" s="5">
        <v>1033</v>
      </c>
      <c r="R47" s="5">
        <v>1099</v>
      </c>
      <c r="S47" s="6">
        <f t="shared" si="1"/>
        <v>34617</v>
      </c>
    </row>
    <row r="48" spans="1:20" ht="11.25" customHeight="1" x14ac:dyDescent="0.3">
      <c r="A48" s="9">
        <v>202005</v>
      </c>
      <c r="B48" s="5">
        <v>1973</v>
      </c>
      <c r="C48" s="5">
        <v>567</v>
      </c>
      <c r="D48" s="23">
        <v>683</v>
      </c>
      <c r="E48" s="5">
        <v>652</v>
      </c>
      <c r="F48" s="5">
        <v>2672</v>
      </c>
      <c r="G48" s="5">
        <v>4301</v>
      </c>
      <c r="H48" s="5">
        <v>6400</v>
      </c>
      <c r="I48" s="23">
        <v>0</v>
      </c>
      <c r="J48" s="5">
        <v>855</v>
      </c>
      <c r="K48" s="5">
        <v>4075</v>
      </c>
      <c r="L48" s="5">
        <v>88</v>
      </c>
      <c r="M48" s="5">
        <v>772</v>
      </c>
      <c r="N48" s="5">
        <v>1210</v>
      </c>
      <c r="O48" s="5">
        <v>3469</v>
      </c>
      <c r="P48" s="5">
        <v>365</v>
      </c>
      <c r="Q48" s="5">
        <v>726</v>
      </c>
      <c r="R48" s="5">
        <v>842</v>
      </c>
      <c r="S48" s="6">
        <f t="shared" si="1"/>
        <v>29650</v>
      </c>
    </row>
    <row r="49" spans="1:20" ht="12" customHeight="1" x14ac:dyDescent="0.3">
      <c r="A49" s="9">
        <v>202004</v>
      </c>
      <c r="B49" s="5">
        <v>1520</v>
      </c>
      <c r="C49" s="5">
        <v>2758</v>
      </c>
      <c r="D49" s="23">
        <v>942</v>
      </c>
      <c r="E49" s="5">
        <v>476</v>
      </c>
      <c r="F49" s="5">
        <v>2807</v>
      </c>
      <c r="G49" s="5">
        <v>3515</v>
      </c>
      <c r="H49" s="5">
        <v>14000</v>
      </c>
      <c r="I49" s="23">
        <v>0</v>
      </c>
      <c r="J49" s="5">
        <v>499</v>
      </c>
      <c r="K49" s="5">
        <v>4475</v>
      </c>
      <c r="L49" s="5">
        <v>135</v>
      </c>
      <c r="M49" s="5">
        <v>721</v>
      </c>
      <c r="N49" s="5">
        <v>1016</v>
      </c>
      <c r="O49" s="5">
        <v>4290</v>
      </c>
      <c r="P49" s="5">
        <v>1172</v>
      </c>
      <c r="Q49" s="5">
        <v>1343</v>
      </c>
      <c r="R49" s="5">
        <v>620</v>
      </c>
      <c r="S49" s="6">
        <f t="shared" si="1"/>
        <v>40289</v>
      </c>
    </row>
    <row r="50" spans="1:20" ht="12" customHeight="1" x14ac:dyDescent="0.3">
      <c r="A50" s="9">
        <v>202003</v>
      </c>
      <c r="B50" s="5">
        <v>3815</v>
      </c>
      <c r="C50" s="5">
        <v>3664</v>
      </c>
      <c r="D50" s="23">
        <v>510</v>
      </c>
      <c r="E50" s="5">
        <v>1629</v>
      </c>
      <c r="F50" s="5">
        <v>6082</v>
      </c>
      <c r="G50" s="5">
        <v>8087</v>
      </c>
      <c r="H50" s="5">
        <v>26160</v>
      </c>
      <c r="I50" s="23">
        <v>0</v>
      </c>
      <c r="J50" s="5">
        <v>2277</v>
      </c>
      <c r="K50" s="5">
        <v>7998</v>
      </c>
      <c r="L50" s="5">
        <v>767</v>
      </c>
      <c r="M50" s="5">
        <v>1821</v>
      </c>
      <c r="N50" s="5">
        <v>4813</v>
      </c>
      <c r="O50" s="5">
        <v>7965</v>
      </c>
      <c r="P50" s="5">
        <v>2319</v>
      </c>
      <c r="Q50" s="5">
        <v>6697</v>
      </c>
      <c r="R50" s="5">
        <v>1676</v>
      </c>
      <c r="S50" s="6">
        <f t="shared" si="1"/>
        <v>86280</v>
      </c>
    </row>
    <row r="51" spans="1:20" ht="14.25" customHeight="1" x14ac:dyDescent="0.3">
      <c r="A51" s="9">
        <v>202002</v>
      </c>
      <c r="B51" s="5">
        <v>2584</v>
      </c>
      <c r="C51" s="5">
        <v>2463</v>
      </c>
      <c r="D51" s="23">
        <v>1128</v>
      </c>
      <c r="E51" s="5">
        <v>1015</v>
      </c>
      <c r="F51" s="5">
        <v>4619</v>
      </c>
      <c r="G51" s="5">
        <v>5621</v>
      </c>
      <c r="H51" s="5">
        <v>26320</v>
      </c>
      <c r="I51" s="23">
        <v>0</v>
      </c>
      <c r="J51" s="5">
        <v>1618</v>
      </c>
      <c r="K51" s="5">
        <v>7222</v>
      </c>
      <c r="L51" s="5">
        <v>579</v>
      </c>
      <c r="M51" s="5">
        <v>1396</v>
      </c>
      <c r="N51" s="5">
        <v>3252</v>
      </c>
      <c r="O51" s="5">
        <v>5711</v>
      </c>
      <c r="P51" s="5">
        <v>1040</v>
      </c>
      <c r="Q51" s="5">
        <v>4124</v>
      </c>
      <c r="R51" s="5">
        <v>1135</v>
      </c>
      <c r="S51" s="6">
        <f t="shared" si="1"/>
        <v>69827</v>
      </c>
    </row>
    <row r="52" spans="1:20" ht="12.75" customHeight="1" x14ac:dyDescent="0.3">
      <c r="A52" s="9">
        <v>202001</v>
      </c>
      <c r="B52" s="5">
        <v>1505</v>
      </c>
      <c r="C52" s="5">
        <v>1804</v>
      </c>
      <c r="D52" s="23">
        <v>1210</v>
      </c>
      <c r="E52" s="5">
        <v>758</v>
      </c>
      <c r="F52" s="5">
        <v>3832</v>
      </c>
      <c r="G52" s="5">
        <v>3252</v>
      </c>
      <c r="H52" s="5">
        <v>23920</v>
      </c>
      <c r="I52" s="23">
        <v>0</v>
      </c>
      <c r="J52" s="5">
        <v>905</v>
      </c>
      <c r="K52" s="5">
        <v>6873</v>
      </c>
      <c r="L52" s="5">
        <v>319</v>
      </c>
      <c r="M52" s="5">
        <v>838</v>
      </c>
      <c r="N52" s="5">
        <v>1803</v>
      </c>
      <c r="O52" s="5">
        <v>4147</v>
      </c>
      <c r="P52" s="5">
        <v>1369</v>
      </c>
      <c r="Q52" s="5">
        <v>1924</v>
      </c>
      <c r="R52" s="5">
        <v>596</v>
      </c>
      <c r="S52" s="6">
        <f>SUM(B52:R52)</f>
        <v>55055</v>
      </c>
      <c r="T52" s="20"/>
    </row>
    <row r="53" spans="1:20" ht="14.25" customHeight="1" x14ac:dyDescent="0.3">
      <c r="A53" s="10" t="s">
        <v>17</v>
      </c>
      <c r="B53" s="11">
        <v>2782.59</v>
      </c>
      <c r="C53" s="11">
        <v>2287.39</v>
      </c>
      <c r="D53" s="11">
        <v>811.61</v>
      </c>
      <c r="E53" s="11">
        <v>739.48</v>
      </c>
      <c r="F53" s="11">
        <v>4297.09</v>
      </c>
      <c r="G53" s="11">
        <v>4605.46</v>
      </c>
      <c r="H53" s="11">
        <v>14370.89</v>
      </c>
      <c r="I53" s="11">
        <v>3505.6</v>
      </c>
      <c r="J53" s="11">
        <v>1095.22</v>
      </c>
      <c r="K53" s="11">
        <v>4858.8</v>
      </c>
      <c r="L53" s="11">
        <v>974.15</v>
      </c>
      <c r="M53" s="11">
        <v>1059</v>
      </c>
      <c r="N53" s="11">
        <v>2637.52</v>
      </c>
      <c r="O53" s="11">
        <v>3712.11</v>
      </c>
      <c r="P53" s="11">
        <v>1321.54</v>
      </c>
      <c r="Q53" s="11">
        <v>3312.09</v>
      </c>
      <c r="R53" s="11">
        <v>1563.59</v>
      </c>
      <c r="S53" s="22">
        <f>SUM(S7:S52)</f>
        <v>2389878.2424242422</v>
      </c>
    </row>
    <row r="54" spans="1:20" x14ac:dyDescent="0.3">
      <c r="A54" s="3" t="s">
        <v>45</v>
      </c>
    </row>
    <row r="55" spans="1:20" x14ac:dyDescent="0.3">
      <c r="D55" s="20"/>
      <c r="E55" s="20"/>
    </row>
    <row r="58" spans="1:20" x14ac:dyDescent="0.3">
      <c r="E58" s="20"/>
    </row>
  </sheetData>
  <mergeCells count="6">
    <mergeCell ref="A5:R5"/>
    <mergeCell ref="B1:E1"/>
    <mergeCell ref="F1:S3"/>
    <mergeCell ref="B2:E2"/>
    <mergeCell ref="B3:E3"/>
    <mergeCell ref="B4:S4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2"/>
  <sheetViews>
    <sheetView zoomScale="85" zoomScaleNormal="85" workbookViewId="0">
      <selection activeCell="O24" sqref="O24"/>
    </sheetView>
  </sheetViews>
  <sheetFormatPr defaultColWidth="9" defaultRowHeight="13" x14ac:dyDescent="0.3"/>
  <cols>
    <col min="1" max="1" width="11.296875" customWidth="1"/>
    <col min="2" max="2" width="19.19921875" customWidth="1"/>
    <col min="3" max="3" width="13.19921875" customWidth="1"/>
    <col min="4" max="4" width="15.296875" customWidth="1"/>
    <col min="5" max="5" width="9.296875" customWidth="1"/>
    <col min="6" max="6" width="13.296875" customWidth="1"/>
    <col min="7" max="7" width="10" customWidth="1"/>
    <col min="8" max="8" width="9.296875" customWidth="1"/>
    <col min="9" max="9" width="12.19921875" customWidth="1"/>
    <col min="10" max="10" width="12.296875" customWidth="1"/>
    <col min="11" max="11" width="13.19921875" customWidth="1"/>
    <col min="12" max="12" width="10" customWidth="1"/>
    <col min="13" max="13" width="8.69921875" customWidth="1"/>
    <col min="14" max="14" width="10.296875" bestFit="1" customWidth="1"/>
    <col min="15" max="15" width="12.69921875" bestFit="1" customWidth="1"/>
    <col min="16" max="16" width="12.296875" bestFit="1" customWidth="1"/>
    <col min="17" max="17" width="11.69921875" bestFit="1" customWidth="1"/>
    <col min="18" max="18" width="10.69921875" customWidth="1"/>
    <col min="19" max="19" width="13.296875" customWidth="1"/>
    <col min="21" max="21" width="14.69921875" bestFit="1" customWidth="1"/>
  </cols>
  <sheetData>
    <row r="1" spans="1:20" ht="16.5" customHeight="1" x14ac:dyDescent="0.3">
      <c r="A1" s="29"/>
      <c r="B1" s="90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2"/>
      <c r="O1" s="93"/>
      <c r="P1" s="94"/>
      <c r="Q1" s="94"/>
      <c r="R1" s="94"/>
      <c r="S1" s="94"/>
    </row>
    <row r="2" spans="1:20" s="47" customFormat="1" ht="69" x14ac:dyDescent="0.3">
      <c r="A2" s="39"/>
      <c r="B2" s="40" t="s">
        <v>25</v>
      </c>
      <c r="C2" s="40" t="s">
        <v>26</v>
      </c>
      <c r="D2" s="40" t="s">
        <v>27</v>
      </c>
      <c r="E2" s="40" t="s">
        <v>28</v>
      </c>
      <c r="F2" s="40" t="s">
        <v>29</v>
      </c>
      <c r="G2" s="40" t="s">
        <v>30</v>
      </c>
      <c r="H2" s="40" t="s">
        <v>31</v>
      </c>
      <c r="I2" s="40" t="s">
        <v>32</v>
      </c>
      <c r="J2" s="40" t="s">
        <v>33</v>
      </c>
      <c r="K2" s="40" t="s">
        <v>34</v>
      </c>
      <c r="L2" s="40" t="s">
        <v>35</v>
      </c>
      <c r="M2" s="40" t="s">
        <v>36</v>
      </c>
      <c r="N2" s="41" t="s">
        <v>37</v>
      </c>
      <c r="O2" s="42" t="s">
        <v>43</v>
      </c>
      <c r="P2" s="43" t="s">
        <v>38</v>
      </c>
      <c r="Q2" s="44" t="s">
        <v>39</v>
      </c>
      <c r="R2" s="45" t="s">
        <v>40</v>
      </c>
      <c r="S2" s="46" t="s">
        <v>41</v>
      </c>
    </row>
    <row r="3" spans="1:20" ht="14" x14ac:dyDescent="0.3">
      <c r="A3" s="30">
        <v>2020</v>
      </c>
      <c r="B3" s="31">
        <f>'Table 1'!S52</f>
        <v>55055</v>
      </c>
      <c r="C3" s="31">
        <f>'Table 1'!S51</f>
        <v>69827</v>
      </c>
      <c r="D3" s="31">
        <f>'Table 1'!S50</f>
        <v>86280</v>
      </c>
      <c r="E3" s="31">
        <f>'Table 1'!S49</f>
        <v>40289</v>
      </c>
      <c r="F3" s="31">
        <f>'Table 1'!S48</f>
        <v>29650</v>
      </c>
      <c r="G3" s="31">
        <f>'Table 1'!S47</f>
        <v>34617</v>
      </c>
      <c r="H3" s="31">
        <f>'Table 1'!S46</f>
        <v>37164</v>
      </c>
      <c r="I3" s="31">
        <f>'Table 1'!S45</f>
        <v>28534</v>
      </c>
      <c r="J3" s="31">
        <f>'Table 1'!S44</f>
        <v>28138</v>
      </c>
      <c r="K3" s="31">
        <f>'Table 1'!S43</f>
        <v>31934</v>
      </c>
      <c r="L3" s="31">
        <f>'Table 1'!S42</f>
        <v>36611</v>
      </c>
      <c r="M3" s="31">
        <f>'Table 1'!S41</f>
        <v>36428</v>
      </c>
      <c r="N3" s="32">
        <f>SUM(B3:M3)</f>
        <v>514527</v>
      </c>
      <c r="O3" s="33">
        <f>N7/46</f>
        <v>51953.874835309616</v>
      </c>
      <c r="P3" s="34">
        <f>O3*12</f>
        <v>623446.49802371534</v>
      </c>
      <c r="Q3" s="35">
        <v>501.12</v>
      </c>
      <c r="R3" s="28">
        <v>1748</v>
      </c>
      <c r="S3" s="27">
        <f>Q3*R3</f>
        <v>875957.76000000001</v>
      </c>
      <c r="T3" s="20"/>
    </row>
    <row r="4" spans="1:20" ht="14" x14ac:dyDescent="0.3">
      <c r="A4" s="30">
        <v>2021</v>
      </c>
      <c r="B4" s="31">
        <f>'Table 1'!S40</f>
        <v>34423</v>
      </c>
      <c r="C4" s="31">
        <f>'Table 1'!S39</f>
        <v>47235</v>
      </c>
      <c r="D4" s="31">
        <f>'Table 1'!S38</f>
        <v>65819</v>
      </c>
      <c r="E4" s="31">
        <f>'Table 1'!S37</f>
        <v>70714</v>
      </c>
      <c r="F4" s="31">
        <f>'Table 1'!S36</f>
        <v>81465</v>
      </c>
      <c r="G4" s="31">
        <f>'Table 1'!S35</f>
        <v>49502</v>
      </c>
      <c r="H4" s="31">
        <f>'Table 1'!S34</f>
        <v>66325</v>
      </c>
      <c r="I4" s="31">
        <f>'Table 1'!S33</f>
        <v>64931</v>
      </c>
      <c r="J4" s="31">
        <f>'Table 1'!S32</f>
        <v>56526</v>
      </c>
      <c r="K4" s="31">
        <f>'Table 1'!S31</f>
        <v>63521</v>
      </c>
      <c r="L4" s="31">
        <f>'Table 1'!S30</f>
        <v>41204</v>
      </c>
      <c r="M4" s="31">
        <f>'Table 1'!S29</f>
        <v>47062</v>
      </c>
      <c r="N4" s="32">
        <f>SUM(B4:M4)</f>
        <v>688727</v>
      </c>
      <c r="O4" s="95"/>
      <c r="P4" s="96"/>
      <c r="Q4" s="96"/>
      <c r="R4" s="96"/>
      <c r="S4" s="96"/>
      <c r="T4" s="20"/>
    </row>
    <row r="5" spans="1:20" s="18" customFormat="1" ht="15.5" x14ac:dyDescent="0.3">
      <c r="A5" s="30">
        <v>2022</v>
      </c>
      <c r="B5" s="31">
        <f>'Table 1'!S28</f>
        <v>34057</v>
      </c>
      <c r="C5" s="31">
        <f>'Table 1'!S27</f>
        <v>50948</v>
      </c>
      <c r="D5" s="31">
        <f>'Table 1'!S26</f>
        <v>62202</v>
      </c>
      <c r="E5" s="31">
        <f>'Table 1'!S25</f>
        <v>72915</v>
      </c>
      <c r="F5" s="31">
        <f>'Table 1'!S24</f>
        <v>76791</v>
      </c>
      <c r="G5" s="31">
        <f>'Table 1'!S23</f>
        <v>71682</v>
      </c>
      <c r="H5" s="31">
        <f>'Table 1'!S22</f>
        <v>48401</v>
      </c>
      <c r="I5" s="31">
        <f>'Table 1'!S21</f>
        <v>68728</v>
      </c>
      <c r="J5" s="31">
        <f>'Table 1'!S20</f>
        <v>62240</v>
      </c>
      <c r="K5" s="31">
        <f>'Table 1'!S19</f>
        <v>53294.78787878788</v>
      </c>
      <c r="L5" s="31">
        <f>'Table 1'!S18</f>
        <v>34759.78787878788</v>
      </c>
      <c r="M5" s="31">
        <f>'Table 1'!S17</f>
        <v>45612.78787878788</v>
      </c>
      <c r="N5" s="32">
        <f>SUM(B5:M5)</f>
        <v>681631.36363636353</v>
      </c>
      <c r="O5" s="97"/>
      <c r="P5" s="98"/>
      <c r="Q5" s="98"/>
      <c r="R5" s="98"/>
      <c r="S5" s="98"/>
      <c r="T5" s="20"/>
    </row>
    <row r="6" spans="1:20" s="14" customFormat="1" ht="14" x14ac:dyDescent="0.3">
      <c r="A6" s="24">
        <v>2023</v>
      </c>
      <c r="B6" s="25">
        <f>'Table 1'!S16</f>
        <v>30890.78787878788</v>
      </c>
      <c r="C6" s="25">
        <f>'Table 1'!S15</f>
        <v>52186.78787878788</v>
      </c>
      <c r="D6" s="25">
        <f>'Table 1'!S14</f>
        <v>44168.78787878788</v>
      </c>
      <c r="E6" s="25">
        <f>'Table 1'!S13</f>
        <v>72596.787878787873</v>
      </c>
      <c r="F6" s="25">
        <f>'Table 1'!S12</f>
        <v>45089.78787878788</v>
      </c>
      <c r="G6" s="25">
        <f>'Table 1'!S11</f>
        <v>67092.787878787873</v>
      </c>
      <c r="H6" s="25">
        <f>'Table 1'!S10</f>
        <v>44026.78787878788</v>
      </c>
      <c r="I6" s="25">
        <f>'Table 1'!S9</f>
        <v>32280.78787878788</v>
      </c>
      <c r="J6" s="25">
        <f>'Table 1'!S8</f>
        <v>83979.787878787873</v>
      </c>
      <c r="K6" s="25">
        <f>'Table 1'!S7</f>
        <v>32679.78787878788</v>
      </c>
      <c r="L6" s="26"/>
      <c r="M6" s="26"/>
      <c r="N6" s="32">
        <f>SUM(B6:M6)</f>
        <v>504992.87878787884</v>
      </c>
      <c r="O6" s="99"/>
      <c r="P6" s="100"/>
      <c r="Q6" s="100"/>
      <c r="R6" s="100"/>
      <c r="S6" s="100"/>
      <c r="T6" s="20"/>
    </row>
    <row r="7" spans="1:20" ht="14" x14ac:dyDescent="0.3">
      <c r="A7" s="36" t="s">
        <v>17</v>
      </c>
      <c r="B7" s="37">
        <f t="shared" ref="B7:M7" si="0">AVERAGE(B3:B6)</f>
        <v>38606.446969696968</v>
      </c>
      <c r="C7" s="37">
        <f t="shared" si="0"/>
        <v>55049.196969696968</v>
      </c>
      <c r="D7" s="37">
        <f t="shared" si="0"/>
        <v>64617.446969696968</v>
      </c>
      <c r="E7" s="37">
        <f t="shared" si="0"/>
        <v>64128.696969696968</v>
      </c>
      <c r="F7" s="37">
        <f t="shared" si="0"/>
        <v>58248.946969696968</v>
      </c>
      <c r="G7" s="37">
        <f t="shared" si="0"/>
        <v>55723.446969696968</v>
      </c>
      <c r="H7" s="37">
        <f t="shared" si="0"/>
        <v>48979.196969696968</v>
      </c>
      <c r="I7" s="37">
        <f t="shared" si="0"/>
        <v>48618.446969696968</v>
      </c>
      <c r="J7" s="37">
        <f t="shared" si="0"/>
        <v>57720.946969696968</v>
      </c>
      <c r="K7" s="37">
        <f t="shared" si="0"/>
        <v>45357.393939393936</v>
      </c>
      <c r="L7" s="37">
        <f t="shared" si="0"/>
        <v>37524.929292929293</v>
      </c>
      <c r="M7" s="37">
        <f t="shared" si="0"/>
        <v>43034.262626262622</v>
      </c>
      <c r="N7" s="38">
        <f>SUM(N3:N6)</f>
        <v>2389878.2424242422</v>
      </c>
      <c r="O7" s="97"/>
      <c r="P7" s="98"/>
      <c r="Q7" s="98"/>
      <c r="R7" s="98"/>
      <c r="S7" s="98"/>
      <c r="T7" s="20"/>
    </row>
    <row r="8" spans="1:20" ht="12" customHeight="1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>
        <f>SUM(B8:R8)</f>
        <v>0</v>
      </c>
    </row>
    <row r="9" spans="1:20" ht="13.5" customHeigh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21"/>
      <c r="M9" s="3"/>
      <c r="N9" s="3"/>
      <c r="O9" s="3"/>
      <c r="P9" s="3"/>
      <c r="Q9" s="3"/>
      <c r="R9" s="3"/>
      <c r="S9" s="3"/>
    </row>
    <row r="10" spans="1:20" ht="11.25" customHeight="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19"/>
      <c r="O10" s="3"/>
      <c r="P10" s="3"/>
      <c r="Q10" s="3"/>
      <c r="R10" s="3"/>
      <c r="S10" s="3"/>
    </row>
    <row r="11" spans="1:20" ht="12" customHeigh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20" ht="12" customHeigh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55"/>
      <c r="P12" s="56"/>
      <c r="Q12" s="3"/>
      <c r="R12" s="3"/>
      <c r="S12" s="3"/>
    </row>
    <row r="13" spans="1:20" ht="14.25" customHeight="1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20" ht="11.25" customHeight="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20" ht="12.75" customHeight="1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20" ht="13.5" customHeight="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2" customHeight="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1.25" customHeight="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3.5" customHeight="1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1.25" customHeight="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1.25" customHeight="1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1.25" customHeight="1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1.25" customHeight="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2" customHeight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1.25" customHeigh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2" customHeigh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2" customHeight="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2" customHeight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1.25" customHeight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1.25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1.25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2.75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2" customHeight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12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12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ht="12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ht="12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1.25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12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12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ht="12" customHeight="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ht="11.25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ht="12" customHeigh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ht="12" customHeight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13.5" customHeigh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ht="11.25" customHeigh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ht="12" customHeigh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ht="12" customHeigh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ht="14.25" customHeight="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ht="12.75" customHeight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ht="14.25" customHeigh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</sheetData>
  <mergeCells count="3">
    <mergeCell ref="B1:N1"/>
    <mergeCell ref="O1:S1"/>
    <mergeCell ref="O4:S7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E774A-8263-4AC3-B110-D212E8F30EC5}">
  <dimension ref="A2:S67"/>
  <sheetViews>
    <sheetView topLeftCell="A29" zoomScaleNormal="100" workbookViewId="0">
      <selection activeCell="T50" sqref="T50"/>
    </sheetView>
  </sheetViews>
  <sheetFormatPr defaultColWidth="9" defaultRowHeight="13" x14ac:dyDescent="0.3"/>
  <cols>
    <col min="1" max="1" width="10.796875" customWidth="1"/>
    <col min="19" max="19" width="10" bestFit="1" customWidth="1"/>
  </cols>
  <sheetData>
    <row r="2" spans="1:19" ht="65" x14ac:dyDescent="0.3">
      <c r="A2" s="51" t="s">
        <v>1</v>
      </c>
      <c r="B2" s="51" t="s">
        <v>2</v>
      </c>
      <c r="C2" s="51" t="s">
        <v>3</v>
      </c>
      <c r="D2" s="52" t="s">
        <v>18</v>
      </c>
      <c r="E2" s="51" t="s">
        <v>4</v>
      </c>
      <c r="F2" s="51" t="s">
        <v>5</v>
      </c>
      <c r="G2" s="51" t="s">
        <v>6</v>
      </c>
      <c r="H2" s="51" t="s">
        <v>7</v>
      </c>
      <c r="I2" s="51" t="s">
        <v>8</v>
      </c>
      <c r="J2" s="51" t="s">
        <v>9</v>
      </c>
      <c r="K2" s="51" t="s">
        <v>10</v>
      </c>
      <c r="L2" s="51" t="s">
        <v>11</v>
      </c>
      <c r="M2" s="51" t="s">
        <v>12</v>
      </c>
      <c r="N2" s="51" t="s">
        <v>13</v>
      </c>
      <c r="O2" s="51" t="s">
        <v>14</v>
      </c>
      <c r="P2" s="51" t="s">
        <v>15</v>
      </c>
      <c r="Q2" s="51" t="s">
        <v>16</v>
      </c>
      <c r="R2" s="52" t="s">
        <v>19</v>
      </c>
      <c r="S2" s="53" t="s">
        <v>42</v>
      </c>
    </row>
    <row r="3" spans="1:19" x14ac:dyDescent="0.3">
      <c r="A3" s="54" t="s">
        <v>49</v>
      </c>
      <c r="B3" s="5">
        <v>2163</v>
      </c>
      <c r="C3" s="5">
        <v>2288</v>
      </c>
      <c r="D3" s="5">
        <v>1023</v>
      </c>
      <c r="E3" s="23">
        <v>1411.7878787878788</v>
      </c>
      <c r="F3" s="5">
        <v>3760</v>
      </c>
      <c r="G3" s="5">
        <v>3778</v>
      </c>
      <c r="H3" s="5">
        <v>184</v>
      </c>
      <c r="I3" s="5">
        <v>2148</v>
      </c>
      <c r="J3" s="5">
        <v>627</v>
      </c>
      <c r="K3" s="5">
        <v>4783</v>
      </c>
      <c r="L3" s="5">
        <v>406</v>
      </c>
      <c r="M3" s="23">
        <v>1083</v>
      </c>
      <c r="N3" s="5">
        <v>2870</v>
      </c>
      <c r="O3" s="5">
        <v>1783</v>
      </c>
      <c r="P3" s="5">
        <v>1455</v>
      </c>
      <c r="Q3" s="5">
        <v>1985</v>
      </c>
      <c r="R3" s="5">
        <v>932</v>
      </c>
      <c r="S3" s="6">
        <f t="shared" ref="S3:S34" si="0">SUM(B3:R3)</f>
        <v>32679.78787878788</v>
      </c>
    </row>
    <row r="4" spans="1:19" x14ac:dyDescent="0.3">
      <c r="A4" s="54" t="s">
        <v>50</v>
      </c>
      <c r="B4" s="5">
        <v>3634</v>
      </c>
      <c r="C4" s="5">
        <v>4427</v>
      </c>
      <c r="D4" s="5">
        <v>2462</v>
      </c>
      <c r="E4" s="23">
        <v>817.78787878787875</v>
      </c>
      <c r="F4" s="5">
        <v>6106</v>
      </c>
      <c r="G4" s="5">
        <v>5814</v>
      </c>
      <c r="H4" s="5">
        <v>320</v>
      </c>
      <c r="I4" s="5">
        <v>3727</v>
      </c>
      <c r="J4" s="5">
        <v>869</v>
      </c>
      <c r="K4" s="5">
        <v>7050</v>
      </c>
      <c r="L4" s="5">
        <v>28842</v>
      </c>
      <c r="M4" s="5">
        <v>2822</v>
      </c>
      <c r="N4" s="5">
        <v>4476</v>
      </c>
      <c r="O4" s="5">
        <v>4530</v>
      </c>
      <c r="P4" s="5">
        <v>1663</v>
      </c>
      <c r="Q4" s="5">
        <v>4795</v>
      </c>
      <c r="R4" s="5">
        <v>1625</v>
      </c>
      <c r="S4" s="6">
        <f t="shared" si="0"/>
        <v>83979.787878787873</v>
      </c>
    </row>
    <row r="5" spans="1:19" x14ac:dyDescent="0.3">
      <c r="A5" s="54" t="s">
        <v>51</v>
      </c>
      <c r="B5" s="5">
        <v>2002</v>
      </c>
      <c r="C5" s="5">
        <v>2406</v>
      </c>
      <c r="D5" s="5">
        <v>1463</v>
      </c>
      <c r="E5" s="23">
        <v>951.78787878787875</v>
      </c>
      <c r="F5" s="5">
        <v>3179</v>
      </c>
      <c r="G5" s="5">
        <v>3462</v>
      </c>
      <c r="H5" s="5">
        <v>350</v>
      </c>
      <c r="I5" s="5">
        <v>1727</v>
      </c>
      <c r="J5" s="5">
        <v>697</v>
      </c>
      <c r="K5" s="5">
        <v>3746</v>
      </c>
      <c r="L5" s="5">
        <v>556</v>
      </c>
      <c r="M5" s="5">
        <v>727</v>
      </c>
      <c r="N5" s="5">
        <v>2779</v>
      </c>
      <c r="O5" s="5">
        <v>2271</v>
      </c>
      <c r="P5" s="5">
        <v>2021</v>
      </c>
      <c r="Q5" s="5">
        <v>2838</v>
      </c>
      <c r="R5" s="5">
        <v>1105</v>
      </c>
      <c r="S5" s="17">
        <f t="shared" si="0"/>
        <v>32280.78787878788</v>
      </c>
    </row>
    <row r="6" spans="1:19" x14ac:dyDescent="0.3">
      <c r="A6" s="54" t="s">
        <v>52</v>
      </c>
      <c r="B6" s="5">
        <v>1945</v>
      </c>
      <c r="C6" s="5">
        <v>2014</v>
      </c>
      <c r="D6" s="5">
        <v>429</v>
      </c>
      <c r="E6" s="23">
        <v>1129.7878787878788</v>
      </c>
      <c r="F6" s="5">
        <v>3286</v>
      </c>
      <c r="G6" s="5">
        <v>2892</v>
      </c>
      <c r="H6" s="5">
        <v>289</v>
      </c>
      <c r="I6" s="5">
        <v>16767</v>
      </c>
      <c r="J6" s="5">
        <v>606</v>
      </c>
      <c r="K6" s="5">
        <v>3675</v>
      </c>
      <c r="L6" s="5">
        <v>496</v>
      </c>
      <c r="M6" s="5">
        <v>592</v>
      </c>
      <c r="N6" s="5">
        <v>2336</v>
      </c>
      <c r="O6" s="5">
        <v>2340</v>
      </c>
      <c r="P6" s="5">
        <v>1487</v>
      </c>
      <c r="Q6" s="5">
        <v>2815</v>
      </c>
      <c r="R6" s="5">
        <v>928</v>
      </c>
      <c r="S6" s="17">
        <f t="shared" si="0"/>
        <v>44026.78787878788</v>
      </c>
    </row>
    <row r="7" spans="1:19" x14ac:dyDescent="0.3">
      <c r="A7" s="54" t="s">
        <v>53</v>
      </c>
      <c r="B7" s="5">
        <v>5561</v>
      </c>
      <c r="C7" s="5">
        <v>4286</v>
      </c>
      <c r="D7" s="5">
        <v>2372</v>
      </c>
      <c r="E7" s="23">
        <v>1022.7878787878788</v>
      </c>
      <c r="F7" s="23">
        <v>4394</v>
      </c>
      <c r="G7" s="5">
        <v>8500</v>
      </c>
      <c r="H7" s="5">
        <v>216</v>
      </c>
      <c r="I7" s="23">
        <v>5843</v>
      </c>
      <c r="J7" s="5">
        <v>1734</v>
      </c>
      <c r="K7" s="5">
        <v>8919</v>
      </c>
      <c r="L7" s="5">
        <v>742</v>
      </c>
      <c r="M7" s="5">
        <v>1780</v>
      </c>
      <c r="N7" s="5">
        <v>5611</v>
      </c>
      <c r="O7" s="5">
        <v>6277</v>
      </c>
      <c r="P7" s="5">
        <v>2083</v>
      </c>
      <c r="Q7" s="5">
        <v>5038</v>
      </c>
      <c r="R7" s="5">
        <v>2714</v>
      </c>
      <c r="S7" s="6">
        <f t="shared" si="0"/>
        <v>67092.787878787873</v>
      </c>
    </row>
    <row r="8" spans="1:19" x14ac:dyDescent="0.3">
      <c r="A8" s="54" t="s">
        <v>55</v>
      </c>
      <c r="B8" s="5">
        <v>2807</v>
      </c>
      <c r="C8" s="5">
        <v>2712</v>
      </c>
      <c r="D8" s="5">
        <v>1179</v>
      </c>
      <c r="E8" s="23">
        <v>1254.7878787878788</v>
      </c>
      <c r="F8" s="5">
        <v>5810</v>
      </c>
      <c r="G8" s="5">
        <v>5167</v>
      </c>
      <c r="H8" s="5">
        <v>280</v>
      </c>
      <c r="I8" s="5">
        <v>2436</v>
      </c>
      <c r="J8" s="5">
        <v>830</v>
      </c>
      <c r="K8" s="5">
        <v>5029</v>
      </c>
      <c r="L8" s="5">
        <v>725</v>
      </c>
      <c r="M8" s="5">
        <v>1202</v>
      </c>
      <c r="N8" s="5">
        <v>3131</v>
      </c>
      <c r="O8" s="5">
        <v>3818</v>
      </c>
      <c r="P8" s="5">
        <v>1864</v>
      </c>
      <c r="Q8" s="5">
        <v>4157</v>
      </c>
      <c r="R8" s="5">
        <v>2688</v>
      </c>
      <c r="S8" s="6">
        <f t="shared" si="0"/>
        <v>45089.78787878788</v>
      </c>
    </row>
    <row r="9" spans="1:19" x14ac:dyDescent="0.3">
      <c r="A9" s="54" t="s">
        <v>54</v>
      </c>
      <c r="B9" s="5">
        <v>4605</v>
      </c>
      <c r="C9" s="5">
        <v>4528</v>
      </c>
      <c r="D9" s="5">
        <v>1627</v>
      </c>
      <c r="E9" s="23">
        <v>742.78787878787875</v>
      </c>
      <c r="F9" s="5">
        <v>7757</v>
      </c>
      <c r="G9" s="5">
        <v>8151</v>
      </c>
      <c r="H9" s="5">
        <v>365</v>
      </c>
      <c r="I9" s="5">
        <v>8251</v>
      </c>
      <c r="J9" s="5">
        <v>1762</v>
      </c>
      <c r="K9" s="5">
        <v>8150</v>
      </c>
      <c r="L9" s="5">
        <v>1049</v>
      </c>
      <c r="M9" s="5">
        <v>1361</v>
      </c>
      <c r="N9" s="5">
        <v>5751</v>
      </c>
      <c r="O9" s="5">
        <v>6660</v>
      </c>
      <c r="P9" s="5">
        <v>2821</v>
      </c>
      <c r="Q9" s="5">
        <v>6328</v>
      </c>
      <c r="R9" s="5">
        <v>2688</v>
      </c>
      <c r="S9" s="6">
        <f t="shared" si="0"/>
        <v>72596.787878787873</v>
      </c>
    </row>
    <row r="10" spans="1:19" x14ac:dyDescent="0.3">
      <c r="A10" s="54" t="s">
        <v>56</v>
      </c>
      <c r="B10" s="5">
        <v>2904</v>
      </c>
      <c r="C10" s="5">
        <v>2652</v>
      </c>
      <c r="D10" s="5">
        <v>1203</v>
      </c>
      <c r="E10" s="23">
        <v>705.78787878787875</v>
      </c>
      <c r="F10" s="5">
        <v>5035</v>
      </c>
      <c r="G10" s="5">
        <v>4642</v>
      </c>
      <c r="H10" s="5">
        <v>257</v>
      </c>
      <c r="I10" s="23">
        <v>0</v>
      </c>
      <c r="J10" s="5">
        <v>1138</v>
      </c>
      <c r="K10" s="5">
        <v>5140</v>
      </c>
      <c r="L10" s="5">
        <v>670</v>
      </c>
      <c r="M10" s="5">
        <v>818</v>
      </c>
      <c r="N10" s="5">
        <v>3279</v>
      </c>
      <c r="O10" s="5">
        <v>4508</v>
      </c>
      <c r="P10" s="5">
        <v>1847</v>
      </c>
      <c r="Q10" s="5">
        <v>3994</v>
      </c>
      <c r="R10" s="5">
        <v>5376</v>
      </c>
      <c r="S10" s="6">
        <f t="shared" si="0"/>
        <v>44168.78787878788</v>
      </c>
    </row>
    <row r="11" spans="1:19" x14ac:dyDescent="0.3">
      <c r="A11" s="54" t="s">
        <v>57</v>
      </c>
      <c r="B11" s="5">
        <v>3116</v>
      </c>
      <c r="C11" s="5">
        <v>2375</v>
      </c>
      <c r="D11" s="5">
        <v>1357</v>
      </c>
      <c r="E11" s="23">
        <v>595.78787878787875</v>
      </c>
      <c r="F11" s="5">
        <v>4638</v>
      </c>
      <c r="G11" s="5">
        <v>3224</v>
      </c>
      <c r="H11" s="5">
        <v>16720</v>
      </c>
      <c r="I11" s="23">
        <v>0</v>
      </c>
      <c r="J11" s="5">
        <v>1121</v>
      </c>
      <c r="K11" s="5">
        <v>5260</v>
      </c>
      <c r="L11" s="5">
        <v>223</v>
      </c>
      <c r="M11" s="5">
        <v>574</v>
      </c>
      <c r="N11" s="5">
        <v>3128</v>
      </c>
      <c r="O11" s="5">
        <v>3861</v>
      </c>
      <c r="P11" s="5">
        <v>1481</v>
      </c>
      <c r="Q11" s="5">
        <v>2791</v>
      </c>
      <c r="R11" s="5">
        <v>1722</v>
      </c>
      <c r="S11" s="17">
        <f t="shared" si="0"/>
        <v>52186.78787878788</v>
      </c>
    </row>
    <row r="12" spans="1:19" x14ac:dyDescent="0.3">
      <c r="A12" s="54" t="s">
        <v>58</v>
      </c>
      <c r="B12" s="5">
        <v>2037</v>
      </c>
      <c r="C12" s="5">
        <v>1806</v>
      </c>
      <c r="D12" s="5">
        <v>777</v>
      </c>
      <c r="E12" s="23">
        <v>1074.7878787878788</v>
      </c>
      <c r="F12" s="5">
        <v>3211</v>
      </c>
      <c r="G12" s="5">
        <v>2106</v>
      </c>
      <c r="H12" s="5">
        <v>7680</v>
      </c>
      <c r="I12" s="23">
        <v>0</v>
      </c>
      <c r="J12" s="5">
        <v>628</v>
      </c>
      <c r="K12" s="5">
        <v>3773</v>
      </c>
      <c r="L12" s="5">
        <v>82</v>
      </c>
      <c r="M12" s="5">
        <v>352</v>
      </c>
      <c r="N12" s="5">
        <v>1977</v>
      </c>
      <c r="O12" s="5">
        <v>1831</v>
      </c>
      <c r="P12" s="5">
        <v>654</v>
      </c>
      <c r="Q12" s="5">
        <v>1630</v>
      </c>
      <c r="R12" s="5">
        <v>1272</v>
      </c>
      <c r="S12" s="17">
        <f t="shared" si="0"/>
        <v>30890.78787878788</v>
      </c>
    </row>
    <row r="13" spans="1:19" x14ac:dyDescent="0.3">
      <c r="A13" s="48" t="s">
        <v>59</v>
      </c>
      <c r="B13" s="5">
        <v>2922</v>
      </c>
      <c r="C13" s="5">
        <v>2243</v>
      </c>
      <c r="D13" s="5">
        <v>759</v>
      </c>
      <c r="E13" s="23">
        <v>1431.7878787878788</v>
      </c>
      <c r="F13" s="5">
        <v>5664</v>
      </c>
      <c r="G13" s="5">
        <v>3376</v>
      </c>
      <c r="H13" s="5">
        <v>10080</v>
      </c>
      <c r="I13" s="23">
        <v>0</v>
      </c>
      <c r="J13" s="5">
        <v>836</v>
      </c>
      <c r="K13" s="5">
        <v>6364</v>
      </c>
      <c r="L13" s="5">
        <v>265</v>
      </c>
      <c r="M13" s="5">
        <v>571</v>
      </c>
      <c r="N13" s="5">
        <v>2211</v>
      </c>
      <c r="O13" s="5">
        <v>2711</v>
      </c>
      <c r="P13" s="5">
        <v>1154</v>
      </c>
      <c r="Q13" s="5">
        <v>2613</v>
      </c>
      <c r="R13" s="5">
        <v>2412</v>
      </c>
      <c r="S13" s="6">
        <f t="shared" si="0"/>
        <v>45612.78787878788</v>
      </c>
    </row>
    <row r="14" spans="1:19" x14ac:dyDescent="0.3">
      <c r="A14" s="48" t="s">
        <v>62</v>
      </c>
      <c r="B14" s="5">
        <v>1642</v>
      </c>
      <c r="C14" s="5">
        <v>1475</v>
      </c>
      <c r="D14" s="5">
        <v>863</v>
      </c>
      <c r="E14" s="23">
        <v>1273.7878787878788</v>
      </c>
      <c r="F14" s="5">
        <v>3400</v>
      </c>
      <c r="G14" s="5">
        <v>1910</v>
      </c>
      <c r="H14" s="5">
        <v>10640</v>
      </c>
      <c r="I14" s="23">
        <v>0</v>
      </c>
      <c r="J14" s="5">
        <v>453</v>
      </c>
      <c r="K14" s="5">
        <v>3484</v>
      </c>
      <c r="L14" s="5">
        <v>224</v>
      </c>
      <c r="M14" s="5">
        <v>520</v>
      </c>
      <c r="N14" s="5">
        <v>1464</v>
      </c>
      <c r="O14" s="5">
        <v>2008</v>
      </c>
      <c r="P14" s="5">
        <v>746</v>
      </c>
      <c r="Q14" s="5">
        <v>2076</v>
      </c>
      <c r="R14" s="5">
        <v>2581</v>
      </c>
      <c r="S14" s="6">
        <f t="shared" si="0"/>
        <v>34759.78787878788</v>
      </c>
    </row>
    <row r="15" spans="1:19" x14ac:dyDescent="0.3">
      <c r="A15" s="48" t="s">
        <v>63</v>
      </c>
      <c r="B15" s="5">
        <v>2613</v>
      </c>
      <c r="C15" s="5">
        <v>2627</v>
      </c>
      <c r="D15" s="5">
        <v>772</v>
      </c>
      <c r="E15" s="23">
        <v>1319.7878787878788</v>
      </c>
      <c r="F15" s="5">
        <v>5109</v>
      </c>
      <c r="G15" s="5">
        <v>2867</v>
      </c>
      <c r="H15" s="5">
        <v>17600</v>
      </c>
      <c r="I15" s="23">
        <v>0</v>
      </c>
      <c r="J15" s="5">
        <v>638</v>
      </c>
      <c r="K15" s="5">
        <v>4675</v>
      </c>
      <c r="L15" s="5">
        <v>465</v>
      </c>
      <c r="M15" s="5">
        <v>755</v>
      </c>
      <c r="N15" s="5">
        <v>3001</v>
      </c>
      <c r="O15" s="5">
        <v>2891</v>
      </c>
      <c r="P15" s="5">
        <v>656</v>
      </c>
      <c r="Q15" s="5">
        <v>3630</v>
      </c>
      <c r="R15" s="5">
        <v>3676</v>
      </c>
      <c r="S15" s="17">
        <f t="shared" si="0"/>
        <v>53294.78787878788</v>
      </c>
    </row>
    <row r="16" spans="1:19" x14ac:dyDescent="0.3">
      <c r="A16" s="48" t="s">
        <v>64</v>
      </c>
      <c r="B16" s="5">
        <v>2280</v>
      </c>
      <c r="C16" s="5">
        <v>2141</v>
      </c>
      <c r="D16" s="5">
        <v>1289</v>
      </c>
      <c r="E16" s="5">
        <v>170</v>
      </c>
      <c r="F16" s="5">
        <v>4132</v>
      </c>
      <c r="G16" s="5">
        <v>3266</v>
      </c>
      <c r="H16" s="5">
        <v>31200</v>
      </c>
      <c r="I16" s="23">
        <v>0</v>
      </c>
      <c r="J16" s="5">
        <v>591</v>
      </c>
      <c r="K16" s="5">
        <v>3295</v>
      </c>
      <c r="L16" s="5">
        <v>479</v>
      </c>
      <c r="M16" s="5">
        <v>574</v>
      </c>
      <c r="N16" s="5">
        <v>2210</v>
      </c>
      <c r="O16" s="5">
        <v>2369</v>
      </c>
      <c r="P16" s="5">
        <v>1233</v>
      </c>
      <c r="Q16" s="5">
        <v>3531</v>
      </c>
      <c r="R16" s="5">
        <v>3480</v>
      </c>
      <c r="S16" s="6">
        <f t="shared" si="0"/>
        <v>62240</v>
      </c>
    </row>
    <row r="17" spans="1:19" x14ac:dyDescent="0.3">
      <c r="A17" s="48" t="s">
        <v>65</v>
      </c>
      <c r="B17" s="5">
        <v>3183</v>
      </c>
      <c r="C17" s="5">
        <v>2324</v>
      </c>
      <c r="D17" s="23">
        <v>968</v>
      </c>
      <c r="E17" s="5">
        <v>1211</v>
      </c>
      <c r="F17" s="5">
        <v>5075</v>
      </c>
      <c r="G17" s="5">
        <v>3620</v>
      </c>
      <c r="H17" s="5">
        <v>32000</v>
      </c>
      <c r="I17" s="23">
        <v>0</v>
      </c>
      <c r="J17" s="5">
        <v>918</v>
      </c>
      <c r="K17" s="5">
        <v>3937</v>
      </c>
      <c r="L17" s="5">
        <v>765</v>
      </c>
      <c r="M17" s="5">
        <v>924</v>
      </c>
      <c r="N17" s="5">
        <v>2991</v>
      </c>
      <c r="O17" s="5">
        <v>3719</v>
      </c>
      <c r="P17" s="5">
        <v>1549</v>
      </c>
      <c r="Q17" s="5">
        <v>4262</v>
      </c>
      <c r="R17" s="5">
        <v>1282</v>
      </c>
      <c r="S17" s="6">
        <f t="shared" si="0"/>
        <v>68728</v>
      </c>
    </row>
    <row r="18" spans="1:19" x14ac:dyDescent="0.3">
      <c r="A18" s="48" t="s">
        <v>66</v>
      </c>
      <c r="B18" s="5">
        <v>3003</v>
      </c>
      <c r="C18" s="5">
        <v>2687</v>
      </c>
      <c r="D18" s="5">
        <v>674</v>
      </c>
      <c r="E18" s="5">
        <v>983</v>
      </c>
      <c r="F18" s="5">
        <v>4669</v>
      </c>
      <c r="G18" s="5">
        <v>4591</v>
      </c>
      <c r="H18" s="5">
        <v>14800</v>
      </c>
      <c r="I18" s="23">
        <v>0</v>
      </c>
      <c r="J18" s="5">
        <v>1016</v>
      </c>
      <c r="K18" s="5">
        <v>3434</v>
      </c>
      <c r="L18" s="5">
        <v>324</v>
      </c>
      <c r="M18" s="5">
        <v>1076</v>
      </c>
      <c r="N18" s="5">
        <v>2660</v>
      </c>
      <c r="O18" s="5">
        <v>2915</v>
      </c>
      <c r="P18" s="5">
        <v>1385</v>
      </c>
      <c r="Q18" s="5">
        <v>3227</v>
      </c>
      <c r="R18" s="5">
        <v>957</v>
      </c>
      <c r="S18" s="6">
        <f t="shared" si="0"/>
        <v>48401</v>
      </c>
    </row>
    <row r="19" spans="1:19" x14ac:dyDescent="0.3">
      <c r="A19" s="48" t="s">
        <v>67</v>
      </c>
      <c r="B19" s="5">
        <v>4292</v>
      </c>
      <c r="C19" s="5">
        <v>3306</v>
      </c>
      <c r="D19" s="5">
        <v>633</v>
      </c>
      <c r="E19" s="5">
        <v>1489</v>
      </c>
      <c r="F19" s="5">
        <v>6797</v>
      </c>
      <c r="G19" s="5">
        <v>6405</v>
      </c>
      <c r="H19" s="5">
        <v>22480</v>
      </c>
      <c r="I19" s="23">
        <v>0</v>
      </c>
      <c r="J19" s="5">
        <v>1525</v>
      </c>
      <c r="K19" s="5">
        <v>4426</v>
      </c>
      <c r="L19" s="5">
        <v>564</v>
      </c>
      <c r="M19" s="5">
        <v>1458</v>
      </c>
      <c r="N19" s="5">
        <v>5335</v>
      </c>
      <c r="O19" s="5">
        <v>3600</v>
      </c>
      <c r="P19" s="5">
        <v>2006</v>
      </c>
      <c r="Q19" s="5">
        <v>5094</v>
      </c>
      <c r="R19" s="5">
        <v>2272</v>
      </c>
      <c r="S19" s="6">
        <f t="shared" si="0"/>
        <v>71682</v>
      </c>
    </row>
    <row r="20" spans="1:19" x14ac:dyDescent="0.3">
      <c r="A20" s="48" t="s">
        <v>68</v>
      </c>
      <c r="B20" s="5">
        <v>2947</v>
      </c>
      <c r="C20" s="5">
        <v>3052</v>
      </c>
      <c r="D20" s="5">
        <v>720</v>
      </c>
      <c r="E20" s="5">
        <v>1728</v>
      </c>
      <c r="F20" s="5">
        <v>6707</v>
      </c>
      <c r="G20" s="5">
        <v>5854</v>
      </c>
      <c r="H20" s="5">
        <v>28800</v>
      </c>
      <c r="I20" s="23">
        <v>0</v>
      </c>
      <c r="J20" s="5">
        <v>1379</v>
      </c>
      <c r="K20" s="5">
        <v>4843</v>
      </c>
      <c r="L20" s="5">
        <v>557</v>
      </c>
      <c r="M20" s="5">
        <v>1553</v>
      </c>
      <c r="N20" s="5">
        <v>5271</v>
      </c>
      <c r="O20" s="5">
        <v>5352</v>
      </c>
      <c r="P20" s="5">
        <v>1864</v>
      </c>
      <c r="Q20" s="5">
        <v>4369</v>
      </c>
      <c r="R20" s="5">
        <v>1795</v>
      </c>
      <c r="S20" s="17">
        <f t="shared" si="0"/>
        <v>76791</v>
      </c>
    </row>
    <row r="21" spans="1:19" x14ac:dyDescent="0.3">
      <c r="A21" s="48" t="s">
        <v>69</v>
      </c>
      <c r="B21" s="5">
        <v>2944</v>
      </c>
      <c r="C21" s="5">
        <v>2737</v>
      </c>
      <c r="D21" s="5">
        <v>796</v>
      </c>
      <c r="E21" s="5">
        <v>1468</v>
      </c>
      <c r="F21" s="5">
        <v>6288</v>
      </c>
      <c r="G21" s="5">
        <v>6398</v>
      </c>
      <c r="H21" s="5">
        <v>26960</v>
      </c>
      <c r="I21" s="23">
        <v>0</v>
      </c>
      <c r="J21" s="5">
        <v>1473</v>
      </c>
      <c r="K21" s="5">
        <v>4612</v>
      </c>
      <c r="L21" s="5">
        <v>180</v>
      </c>
      <c r="M21" s="5">
        <v>1395</v>
      </c>
      <c r="N21" s="5">
        <v>3296</v>
      </c>
      <c r="O21" s="5">
        <v>5738</v>
      </c>
      <c r="P21" s="5">
        <v>2307</v>
      </c>
      <c r="Q21" s="5">
        <v>4248</v>
      </c>
      <c r="R21" s="5">
        <v>2075</v>
      </c>
      <c r="S21" s="17">
        <f t="shared" si="0"/>
        <v>72915</v>
      </c>
    </row>
    <row r="22" spans="1:19" x14ac:dyDescent="0.3">
      <c r="A22" s="48" t="s">
        <v>70</v>
      </c>
      <c r="B22" s="5">
        <v>2962</v>
      </c>
      <c r="C22" s="5">
        <v>2733</v>
      </c>
      <c r="D22" s="5">
        <v>897</v>
      </c>
      <c r="E22" s="5">
        <v>1365</v>
      </c>
      <c r="F22" s="5">
        <v>6061</v>
      </c>
      <c r="G22" s="5">
        <v>6120</v>
      </c>
      <c r="H22" s="5">
        <v>16560</v>
      </c>
      <c r="I22" s="23">
        <v>0</v>
      </c>
      <c r="J22" s="5">
        <v>1811</v>
      </c>
      <c r="K22" s="5">
        <v>5830</v>
      </c>
      <c r="L22" s="5">
        <v>263</v>
      </c>
      <c r="M22" s="5">
        <v>1486</v>
      </c>
      <c r="N22" s="5">
        <v>3410</v>
      </c>
      <c r="O22" s="5">
        <v>6145</v>
      </c>
      <c r="P22" s="5">
        <v>1326</v>
      </c>
      <c r="Q22" s="5">
        <v>3667</v>
      </c>
      <c r="R22" s="5">
        <v>1566</v>
      </c>
      <c r="S22" s="6">
        <f t="shared" si="0"/>
        <v>62202</v>
      </c>
    </row>
    <row r="23" spans="1:19" x14ac:dyDescent="0.3">
      <c r="A23" s="48" t="s">
        <v>71</v>
      </c>
      <c r="B23" s="5">
        <v>2947</v>
      </c>
      <c r="C23" s="5">
        <v>2429</v>
      </c>
      <c r="D23" s="5">
        <v>350</v>
      </c>
      <c r="E23" s="5">
        <v>933</v>
      </c>
      <c r="F23" s="5">
        <v>4074</v>
      </c>
      <c r="G23" s="5">
        <v>3675</v>
      </c>
      <c r="H23" s="5">
        <v>21360</v>
      </c>
      <c r="I23" s="23">
        <v>0</v>
      </c>
      <c r="J23" s="5">
        <v>1146</v>
      </c>
      <c r="K23" s="5">
        <v>3931</v>
      </c>
      <c r="L23" s="5">
        <v>263</v>
      </c>
      <c r="M23" s="5">
        <v>851</v>
      </c>
      <c r="N23" s="5">
        <v>1619</v>
      </c>
      <c r="O23" s="5">
        <v>3370</v>
      </c>
      <c r="P23" s="5">
        <v>386</v>
      </c>
      <c r="Q23" s="5">
        <v>2601</v>
      </c>
      <c r="R23" s="5">
        <v>1013</v>
      </c>
      <c r="S23" s="17">
        <f t="shared" si="0"/>
        <v>50948</v>
      </c>
    </row>
    <row r="24" spans="1:19" x14ac:dyDescent="0.3">
      <c r="A24" s="48" t="s">
        <v>72</v>
      </c>
      <c r="B24" s="5">
        <v>2922</v>
      </c>
      <c r="C24" s="5">
        <v>2445</v>
      </c>
      <c r="D24" s="5">
        <v>252</v>
      </c>
      <c r="E24" s="5">
        <v>1360</v>
      </c>
      <c r="F24" s="5">
        <v>5746</v>
      </c>
      <c r="G24" s="5">
        <v>3640</v>
      </c>
      <c r="H24" s="5">
        <v>2560</v>
      </c>
      <c r="I24" s="23">
        <v>0</v>
      </c>
      <c r="J24" s="5">
        <v>1048</v>
      </c>
      <c r="K24" s="5">
        <v>4326</v>
      </c>
      <c r="L24" s="5">
        <v>262</v>
      </c>
      <c r="M24" s="5">
        <v>905</v>
      </c>
      <c r="N24" s="5">
        <v>1337</v>
      </c>
      <c r="O24" s="5">
        <v>3363</v>
      </c>
      <c r="P24" s="5">
        <v>634</v>
      </c>
      <c r="Q24" s="5">
        <v>2201</v>
      </c>
      <c r="R24" s="5">
        <v>1056</v>
      </c>
      <c r="S24" s="6">
        <f t="shared" si="0"/>
        <v>34057</v>
      </c>
    </row>
    <row r="25" spans="1:19" x14ac:dyDescent="0.3">
      <c r="A25" s="49" t="s">
        <v>73</v>
      </c>
      <c r="B25" s="5">
        <v>3018</v>
      </c>
      <c r="C25" s="5">
        <v>2686</v>
      </c>
      <c r="D25" s="5">
        <v>409</v>
      </c>
      <c r="E25" s="5">
        <v>1348</v>
      </c>
      <c r="F25" s="5">
        <v>6960</v>
      </c>
      <c r="G25" s="5">
        <v>5133</v>
      </c>
      <c r="H25" s="5">
        <v>8160</v>
      </c>
      <c r="I25" s="23">
        <v>0</v>
      </c>
      <c r="J25" s="5">
        <v>1579</v>
      </c>
      <c r="K25" s="5">
        <v>4142</v>
      </c>
      <c r="L25" s="5">
        <v>263</v>
      </c>
      <c r="M25" s="5">
        <v>1246</v>
      </c>
      <c r="N25" s="5">
        <v>2078</v>
      </c>
      <c r="O25" s="5">
        <v>4516</v>
      </c>
      <c r="P25" s="5">
        <v>1140</v>
      </c>
      <c r="Q25" s="5">
        <v>3189</v>
      </c>
      <c r="R25" s="5">
        <v>1195</v>
      </c>
      <c r="S25" s="6">
        <f t="shared" si="0"/>
        <v>47062</v>
      </c>
    </row>
    <row r="26" spans="1:19" x14ac:dyDescent="0.3">
      <c r="A26" s="49" t="s">
        <v>74</v>
      </c>
      <c r="B26" s="5">
        <v>2902</v>
      </c>
      <c r="C26" s="5">
        <v>2369</v>
      </c>
      <c r="D26" s="5">
        <v>455</v>
      </c>
      <c r="E26" s="5">
        <v>1159</v>
      </c>
      <c r="F26" s="5">
        <v>3665</v>
      </c>
      <c r="G26" s="5">
        <v>4174</v>
      </c>
      <c r="H26" s="5">
        <v>9680</v>
      </c>
      <c r="I26" s="23">
        <v>0</v>
      </c>
      <c r="J26" s="5">
        <v>1273</v>
      </c>
      <c r="K26" s="5">
        <v>3324</v>
      </c>
      <c r="L26" s="5">
        <v>264</v>
      </c>
      <c r="M26" s="5">
        <v>1170</v>
      </c>
      <c r="N26" s="5">
        <v>1932</v>
      </c>
      <c r="O26" s="5">
        <v>3646</v>
      </c>
      <c r="P26" s="5">
        <v>740</v>
      </c>
      <c r="Q26" s="5">
        <v>3216</v>
      </c>
      <c r="R26" s="5">
        <v>1235</v>
      </c>
      <c r="S26" s="6">
        <f t="shared" si="0"/>
        <v>41204</v>
      </c>
    </row>
    <row r="27" spans="1:19" x14ac:dyDescent="0.3">
      <c r="A27" s="49" t="s">
        <v>75</v>
      </c>
      <c r="B27" s="5">
        <v>2847</v>
      </c>
      <c r="C27" s="5">
        <v>2765</v>
      </c>
      <c r="D27" s="5">
        <v>1135</v>
      </c>
      <c r="E27" s="5">
        <v>1222</v>
      </c>
      <c r="F27" s="5">
        <v>4642</v>
      </c>
      <c r="G27" s="5">
        <v>5252</v>
      </c>
      <c r="H27" s="5">
        <v>26720</v>
      </c>
      <c r="I27" s="23">
        <v>0</v>
      </c>
      <c r="J27" s="5">
        <v>1248</v>
      </c>
      <c r="K27" s="5">
        <v>3908</v>
      </c>
      <c r="L27" s="5">
        <v>260</v>
      </c>
      <c r="M27" s="5">
        <v>1194</v>
      </c>
      <c r="N27" s="5">
        <v>2644</v>
      </c>
      <c r="O27" s="5">
        <v>3514</v>
      </c>
      <c r="P27" s="5">
        <v>651</v>
      </c>
      <c r="Q27" s="5">
        <v>4002</v>
      </c>
      <c r="R27" s="5">
        <v>1517</v>
      </c>
      <c r="S27" s="6">
        <f t="shared" si="0"/>
        <v>63521</v>
      </c>
    </row>
    <row r="28" spans="1:19" x14ac:dyDescent="0.3">
      <c r="A28" s="49" t="s">
        <v>76</v>
      </c>
      <c r="B28" s="5">
        <v>2348</v>
      </c>
      <c r="C28" s="5">
        <v>2066</v>
      </c>
      <c r="D28" s="23">
        <v>628</v>
      </c>
      <c r="E28" s="5">
        <v>663</v>
      </c>
      <c r="F28" s="5">
        <v>2895</v>
      </c>
      <c r="G28" s="5">
        <v>3256</v>
      </c>
      <c r="H28" s="5">
        <v>31040</v>
      </c>
      <c r="I28" s="23">
        <v>0</v>
      </c>
      <c r="J28" s="5">
        <v>795</v>
      </c>
      <c r="K28" s="5">
        <v>2914</v>
      </c>
      <c r="L28" s="5">
        <v>264</v>
      </c>
      <c r="M28" s="5">
        <v>671</v>
      </c>
      <c r="N28" s="5">
        <v>1568</v>
      </c>
      <c r="O28" s="5">
        <v>1750</v>
      </c>
      <c r="P28" s="5">
        <v>1562</v>
      </c>
      <c r="Q28" s="5">
        <v>3195</v>
      </c>
      <c r="R28" s="5">
        <v>911</v>
      </c>
      <c r="S28" s="17">
        <f t="shared" si="0"/>
        <v>56526</v>
      </c>
    </row>
    <row r="29" spans="1:19" x14ac:dyDescent="0.3">
      <c r="A29" s="49" t="s">
        <v>77</v>
      </c>
      <c r="B29" s="5">
        <v>2726</v>
      </c>
      <c r="C29" s="5">
        <v>2704</v>
      </c>
      <c r="D29" s="23">
        <v>1319</v>
      </c>
      <c r="E29" s="5">
        <v>1008</v>
      </c>
      <c r="F29" s="5">
        <v>3464</v>
      </c>
      <c r="G29" s="5">
        <v>4719</v>
      </c>
      <c r="H29" s="5">
        <v>30320</v>
      </c>
      <c r="I29" s="23">
        <v>0</v>
      </c>
      <c r="J29" s="5">
        <v>1086</v>
      </c>
      <c r="K29" s="5">
        <v>3445</v>
      </c>
      <c r="L29" s="5">
        <v>377</v>
      </c>
      <c r="M29" s="5">
        <v>914</v>
      </c>
      <c r="N29" s="5">
        <v>2357</v>
      </c>
      <c r="O29" s="5">
        <v>2787</v>
      </c>
      <c r="P29" s="5">
        <v>1713</v>
      </c>
      <c r="Q29" s="5">
        <v>4603</v>
      </c>
      <c r="R29" s="5">
        <v>1389</v>
      </c>
      <c r="S29" s="6">
        <f t="shared" si="0"/>
        <v>64931</v>
      </c>
    </row>
    <row r="30" spans="1:19" x14ac:dyDescent="0.3">
      <c r="A30" s="49" t="s">
        <v>78</v>
      </c>
      <c r="B30" s="5">
        <v>2951</v>
      </c>
      <c r="C30" s="5">
        <v>2311</v>
      </c>
      <c r="D30" s="5">
        <v>387</v>
      </c>
      <c r="E30" s="5">
        <v>1081</v>
      </c>
      <c r="F30" s="5">
        <v>3366</v>
      </c>
      <c r="G30" s="5">
        <v>5241</v>
      </c>
      <c r="H30" s="5">
        <v>30320</v>
      </c>
      <c r="I30" s="23">
        <v>0</v>
      </c>
      <c r="J30" s="5">
        <v>1223</v>
      </c>
      <c r="K30" s="5">
        <v>4828</v>
      </c>
      <c r="L30" s="5">
        <v>333</v>
      </c>
      <c r="M30" s="5">
        <v>953</v>
      </c>
      <c r="N30" s="5">
        <v>2566</v>
      </c>
      <c r="O30" s="5">
        <v>3125</v>
      </c>
      <c r="P30" s="5">
        <v>1932</v>
      </c>
      <c r="Q30" s="5">
        <v>4205</v>
      </c>
      <c r="R30" s="5">
        <v>1503</v>
      </c>
      <c r="S30" s="6">
        <f t="shared" si="0"/>
        <v>66325</v>
      </c>
    </row>
    <row r="31" spans="1:19" x14ac:dyDescent="0.3">
      <c r="A31" s="49" t="s">
        <v>79</v>
      </c>
      <c r="B31" s="5">
        <v>3916</v>
      </c>
      <c r="C31" s="5">
        <v>1773</v>
      </c>
      <c r="D31" s="5">
        <v>877</v>
      </c>
      <c r="E31" s="5">
        <v>1403</v>
      </c>
      <c r="F31" s="5">
        <v>3935</v>
      </c>
      <c r="G31" s="5">
        <v>5764</v>
      </c>
      <c r="H31" s="5">
        <v>9440</v>
      </c>
      <c r="I31" s="23">
        <v>0</v>
      </c>
      <c r="J31" s="5">
        <v>1355</v>
      </c>
      <c r="K31" s="5">
        <v>5900</v>
      </c>
      <c r="L31" s="5">
        <v>204</v>
      </c>
      <c r="M31" s="5">
        <v>1378</v>
      </c>
      <c r="N31" s="5">
        <v>2751</v>
      </c>
      <c r="O31" s="5">
        <v>4090</v>
      </c>
      <c r="P31" s="5">
        <v>1375</v>
      </c>
      <c r="Q31" s="5">
        <v>3380</v>
      </c>
      <c r="R31" s="5">
        <v>1961</v>
      </c>
      <c r="S31" s="17">
        <f t="shared" si="0"/>
        <v>49502</v>
      </c>
    </row>
    <row r="32" spans="1:19" x14ac:dyDescent="0.3">
      <c r="A32" s="49" t="s">
        <v>80</v>
      </c>
      <c r="B32" s="5">
        <v>4177</v>
      </c>
      <c r="C32" s="5">
        <v>2665</v>
      </c>
      <c r="D32" s="23">
        <v>1469</v>
      </c>
      <c r="E32" s="5">
        <v>2138</v>
      </c>
      <c r="F32" s="5">
        <v>5390</v>
      </c>
      <c r="G32" s="5">
        <v>7047</v>
      </c>
      <c r="H32" s="5">
        <v>28960</v>
      </c>
      <c r="I32" s="23">
        <v>0</v>
      </c>
      <c r="J32" s="5">
        <v>1637</v>
      </c>
      <c r="K32" s="5">
        <v>6839</v>
      </c>
      <c r="L32" s="5">
        <v>237</v>
      </c>
      <c r="M32" s="5">
        <v>2254</v>
      </c>
      <c r="N32" s="5">
        <v>3721</v>
      </c>
      <c r="O32" s="5">
        <v>5426</v>
      </c>
      <c r="P32" s="5">
        <v>2623</v>
      </c>
      <c r="Q32" s="5">
        <v>4510</v>
      </c>
      <c r="R32" s="5">
        <v>2372</v>
      </c>
      <c r="S32" s="17">
        <f t="shared" si="0"/>
        <v>81465</v>
      </c>
    </row>
    <row r="33" spans="1:19" x14ac:dyDescent="0.3">
      <c r="A33" s="49" t="s">
        <v>81</v>
      </c>
      <c r="B33" s="5">
        <v>2815</v>
      </c>
      <c r="C33" s="5">
        <v>2498</v>
      </c>
      <c r="D33" s="23">
        <v>1484</v>
      </c>
      <c r="E33" s="5">
        <v>1276</v>
      </c>
      <c r="F33" s="5">
        <v>4238</v>
      </c>
      <c r="G33" s="5">
        <v>4850</v>
      </c>
      <c r="H33" s="5">
        <v>29200</v>
      </c>
      <c r="I33" s="23">
        <v>0</v>
      </c>
      <c r="J33" s="5">
        <v>1236</v>
      </c>
      <c r="K33" s="5">
        <v>5780</v>
      </c>
      <c r="L33" s="5">
        <v>360</v>
      </c>
      <c r="M33" s="5">
        <v>1680</v>
      </c>
      <c r="N33" s="5">
        <v>2413</v>
      </c>
      <c r="O33" s="5">
        <v>3427</v>
      </c>
      <c r="P33" s="5">
        <v>3220</v>
      </c>
      <c r="Q33" s="5">
        <v>5023</v>
      </c>
      <c r="R33" s="5">
        <v>1214</v>
      </c>
      <c r="S33" s="17">
        <f t="shared" si="0"/>
        <v>70714</v>
      </c>
    </row>
    <row r="34" spans="1:19" x14ac:dyDescent="0.3">
      <c r="A34" s="49" t="s">
        <v>82</v>
      </c>
      <c r="B34" s="5">
        <v>2812</v>
      </c>
      <c r="C34" s="5">
        <v>2617</v>
      </c>
      <c r="D34" s="23">
        <v>1483</v>
      </c>
      <c r="E34" s="5">
        <v>1460</v>
      </c>
      <c r="F34" s="5">
        <v>4639</v>
      </c>
      <c r="G34" s="5">
        <v>5234</v>
      </c>
      <c r="H34" s="5">
        <v>24000</v>
      </c>
      <c r="I34" s="23">
        <v>0</v>
      </c>
      <c r="J34" s="5">
        <v>1377</v>
      </c>
      <c r="K34" s="5">
        <v>5193</v>
      </c>
      <c r="L34" s="5">
        <v>423</v>
      </c>
      <c r="M34" s="5">
        <v>1578</v>
      </c>
      <c r="N34" s="5">
        <v>2581</v>
      </c>
      <c r="O34" s="5">
        <v>3739</v>
      </c>
      <c r="P34" s="5">
        <v>2145</v>
      </c>
      <c r="Q34" s="5">
        <v>5348</v>
      </c>
      <c r="R34" s="5">
        <v>1190</v>
      </c>
      <c r="S34" s="6">
        <f t="shared" si="0"/>
        <v>65819</v>
      </c>
    </row>
    <row r="35" spans="1:19" x14ac:dyDescent="0.3">
      <c r="A35" s="49" t="s">
        <v>83</v>
      </c>
      <c r="B35" s="5">
        <v>2845</v>
      </c>
      <c r="C35" s="5">
        <v>1793</v>
      </c>
      <c r="D35" s="23">
        <v>1150</v>
      </c>
      <c r="E35" s="5">
        <v>1287</v>
      </c>
      <c r="F35" s="5">
        <v>3481</v>
      </c>
      <c r="G35" s="5">
        <v>3976</v>
      </c>
      <c r="H35" s="5">
        <v>13440</v>
      </c>
      <c r="I35" s="23">
        <v>0</v>
      </c>
      <c r="J35" s="5">
        <v>1430</v>
      </c>
      <c r="K35" s="5">
        <v>5024</v>
      </c>
      <c r="L35" s="5">
        <v>293</v>
      </c>
      <c r="M35" s="5">
        <v>1270</v>
      </c>
      <c r="N35" s="5">
        <v>2777</v>
      </c>
      <c r="O35" s="5">
        <v>3346</v>
      </c>
      <c r="P35" s="5">
        <v>628</v>
      </c>
      <c r="Q35" s="5">
        <v>3137</v>
      </c>
      <c r="R35" s="5">
        <v>1358</v>
      </c>
      <c r="S35" s="6">
        <f t="shared" ref="S35:S47" si="1">SUM(B35:R35)</f>
        <v>47235</v>
      </c>
    </row>
    <row r="36" spans="1:19" x14ac:dyDescent="0.3">
      <c r="A36" s="49">
        <v>202101</v>
      </c>
      <c r="B36" s="5">
        <v>2284</v>
      </c>
      <c r="C36" s="5">
        <v>971</v>
      </c>
      <c r="D36" s="23">
        <v>1408</v>
      </c>
      <c r="E36" s="5">
        <v>623</v>
      </c>
      <c r="F36" s="5">
        <v>3552</v>
      </c>
      <c r="G36" s="5">
        <v>2473</v>
      </c>
      <c r="H36" s="5">
        <v>10080</v>
      </c>
      <c r="I36" s="23">
        <v>0</v>
      </c>
      <c r="J36" s="5">
        <v>877</v>
      </c>
      <c r="K36" s="5">
        <v>4830</v>
      </c>
      <c r="L36" s="5">
        <v>204</v>
      </c>
      <c r="M36" s="5">
        <v>784</v>
      </c>
      <c r="N36" s="5">
        <v>1222</v>
      </c>
      <c r="O36" s="5">
        <v>2350</v>
      </c>
      <c r="P36" s="5">
        <v>470</v>
      </c>
      <c r="Q36" s="5">
        <v>1709</v>
      </c>
      <c r="R36" s="5">
        <v>586</v>
      </c>
      <c r="S36" s="6">
        <f t="shared" si="1"/>
        <v>34423</v>
      </c>
    </row>
    <row r="37" spans="1:19" x14ac:dyDescent="0.3">
      <c r="A37" s="50">
        <v>202012</v>
      </c>
      <c r="B37" s="5">
        <v>2605</v>
      </c>
      <c r="C37" s="5">
        <v>1212</v>
      </c>
      <c r="D37" s="23">
        <v>985</v>
      </c>
      <c r="E37" s="5">
        <v>877</v>
      </c>
      <c r="F37" s="5">
        <v>3999</v>
      </c>
      <c r="G37" s="5">
        <v>3790</v>
      </c>
      <c r="H37" s="5">
        <v>7440</v>
      </c>
      <c r="I37" s="23">
        <v>0</v>
      </c>
      <c r="J37" s="5">
        <v>1300</v>
      </c>
      <c r="K37" s="5">
        <v>4731</v>
      </c>
      <c r="L37" s="5">
        <v>160</v>
      </c>
      <c r="M37" s="5">
        <v>1082</v>
      </c>
      <c r="N37" s="5">
        <v>1631</v>
      </c>
      <c r="O37" s="5">
        <v>3001</v>
      </c>
      <c r="P37" s="5">
        <v>535</v>
      </c>
      <c r="Q37" s="5">
        <v>2181</v>
      </c>
      <c r="R37" s="5">
        <v>899</v>
      </c>
      <c r="S37" s="6">
        <f t="shared" si="1"/>
        <v>36428</v>
      </c>
    </row>
    <row r="38" spans="1:19" x14ac:dyDescent="0.3">
      <c r="A38" s="50">
        <v>202011</v>
      </c>
      <c r="B38" s="5">
        <v>2499</v>
      </c>
      <c r="C38" s="5">
        <v>1276</v>
      </c>
      <c r="D38" s="23">
        <v>1293</v>
      </c>
      <c r="E38" s="5">
        <v>908</v>
      </c>
      <c r="F38" s="5">
        <v>3358</v>
      </c>
      <c r="G38" s="5">
        <v>3855</v>
      </c>
      <c r="H38" s="5">
        <v>8240</v>
      </c>
      <c r="I38" s="23">
        <v>0</v>
      </c>
      <c r="J38" s="5">
        <v>1183</v>
      </c>
      <c r="K38" s="5">
        <v>4229</v>
      </c>
      <c r="L38" s="5">
        <v>135</v>
      </c>
      <c r="M38" s="5">
        <v>1058</v>
      </c>
      <c r="N38" s="5">
        <v>1940</v>
      </c>
      <c r="O38" s="5">
        <v>2754</v>
      </c>
      <c r="P38" s="5">
        <v>602</v>
      </c>
      <c r="Q38" s="5">
        <v>2262</v>
      </c>
      <c r="R38" s="5">
        <v>1019</v>
      </c>
      <c r="S38" s="6">
        <f t="shared" si="1"/>
        <v>36611</v>
      </c>
    </row>
    <row r="39" spans="1:19" x14ac:dyDescent="0.3">
      <c r="A39" s="50">
        <v>202010</v>
      </c>
      <c r="B39" s="5">
        <v>2218</v>
      </c>
      <c r="C39" s="5">
        <v>1184</v>
      </c>
      <c r="D39" s="23">
        <v>1106</v>
      </c>
      <c r="E39" s="5">
        <v>643</v>
      </c>
      <c r="F39" s="5">
        <v>2835</v>
      </c>
      <c r="G39" s="5">
        <v>3410</v>
      </c>
      <c r="H39" s="5">
        <v>6800</v>
      </c>
      <c r="I39" s="23">
        <v>0</v>
      </c>
      <c r="J39" s="5">
        <v>883</v>
      </c>
      <c r="K39" s="5">
        <v>4220</v>
      </c>
      <c r="L39" s="5">
        <v>146</v>
      </c>
      <c r="M39" s="5">
        <v>721</v>
      </c>
      <c r="N39" s="5">
        <v>1579</v>
      </c>
      <c r="O39" s="5">
        <v>2572</v>
      </c>
      <c r="P39" s="5">
        <v>452</v>
      </c>
      <c r="Q39" s="5">
        <v>2438</v>
      </c>
      <c r="R39" s="5">
        <v>727</v>
      </c>
      <c r="S39" s="6">
        <f t="shared" si="1"/>
        <v>31934</v>
      </c>
    </row>
    <row r="40" spans="1:19" x14ac:dyDescent="0.3">
      <c r="A40" s="50">
        <v>202009</v>
      </c>
      <c r="B40" s="5">
        <v>2077</v>
      </c>
      <c r="C40" s="5">
        <v>919</v>
      </c>
      <c r="D40" s="23">
        <v>1438</v>
      </c>
      <c r="E40" s="5">
        <v>455</v>
      </c>
      <c r="F40" s="5">
        <v>2040</v>
      </c>
      <c r="G40" s="5">
        <v>3183</v>
      </c>
      <c r="H40" s="5">
        <v>5840</v>
      </c>
      <c r="I40" s="23">
        <v>0</v>
      </c>
      <c r="J40" s="5">
        <v>640</v>
      </c>
      <c r="K40" s="5">
        <v>3559</v>
      </c>
      <c r="L40" s="5">
        <v>175</v>
      </c>
      <c r="M40" s="5">
        <v>708</v>
      </c>
      <c r="N40" s="5">
        <v>1272</v>
      </c>
      <c r="O40" s="5">
        <v>2974</v>
      </c>
      <c r="P40" s="5">
        <v>519</v>
      </c>
      <c r="Q40" s="5">
        <v>1807</v>
      </c>
      <c r="R40" s="5">
        <v>532</v>
      </c>
      <c r="S40" s="6">
        <f t="shared" si="1"/>
        <v>28138</v>
      </c>
    </row>
    <row r="41" spans="1:19" x14ac:dyDescent="0.3">
      <c r="A41" s="50">
        <v>202008</v>
      </c>
      <c r="B41" s="5">
        <v>1932</v>
      </c>
      <c r="C41" s="5">
        <v>1026</v>
      </c>
      <c r="D41" s="23">
        <v>1024</v>
      </c>
      <c r="E41" s="5">
        <v>475</v>
      </c>
      <c r="F41" s="5">
        <v>3035</v>
      </c>
      <c r="G41" s="5">
        <v>2893</v>
      </c>
      <c r="H41" s="5">
        <v>5760</v>
      </c>
      <c r="I41" s="23">
        <v>0</v>
      </c>
      <c r="J41" s="5">
        <v>646</v>
      </c>
      <c r="K41" s="5">
        <v>3423</v>
      </c>
      <c r="L41" s="5">
        <v>171</v>
      </c>
      <c r="M41" s="5">
        <v>591</v>
      </c>
      <c r="N41" s="5">
        <v>1153</v>
      </c>
      <c r="O41" s="5">
        <v>2933</v>
      </c>
      <c r="P41" s="5">
        <v>390</v>
      </c>
      <c r="Q41" s="5">
        <v>2500</v>
      </c>
      <c r="R41" s="5">
        <v>582</v>
      </c>
      <c r="S41" s="6">
        <f t="shared" si="1"/>
        <v>28534</v>
      </c>
    </row>
    <row r="42" spans="1:19" x14ac:dyDescent="0.3">
      <c r="A42" s="50">
        <v>202007</v>
      </c>
      <c r="B42" s="5">
        <v>1863</v>
      </c>
      <c r="C42" s="5">
        <v>1218</v>
      </c>
      <c r="D42" s="23">
        <v>1520</v>
      </c>
      <c r="E42" s="5">
        <v>403</v>
      </c>
      <c r="F42" s="5">
        <v>2610</v>
      </c>
      <c r="G42" s="5">
        <v>5945</v>
      </c>
      <c r="H42" s="5">
        <v>9840</v>
      </c>
      <c r="I42" s="23">
        <v>0</v>
      </c>
      <c r="J42" s="5">
        <v>828</v>
      </c>
      <c r="K42" s="5">
        <v>3321</v>
      </c>
      <c r="L42" s="5">
        <v>162</v>
      </c>
      <c r="M42" s="5">
        <v>667</v>
      </c>
      <c r="N42" s="5">
        <v>2603</v>
      </c>
      <c r="O42" s="5">
        <v>2880</v>
      </c>
      <c r="P42" s="5">
        <v>838</v>
      </c>
      <c r="Q42" s="5">
        <v>1914</v>
      </c>
      <c r="R42" s="5">
        <v>552</v>
      </c>
      <c r="S42" s="6">
        <f t="shared" si="1"/>
        <v>37164</v>
      </c>
    </row>
    <row r="43" spans="1:19" x14ac:dyDescent="0.3">
      <c r="A43" s="50">
        <v>202006</v>
      </c>
      <c r="B43" s="5">
        <v>2336</v>
      </c>
      <c r="C43" s="5">
        <v>218</v>
      </c>
      <c r="D43" s="23">
        <v>483</v>
      </c>
      <c r="E43" s="5">
        <v>350</v>
      </c>
      <c r="F43" s="5">
        <v>3046</v>
      </c>
      <c r="G43" s="5">
        <v>7422</v>
      </c>
      <c r="H43" s="5">
        <v>7280</v>
      </c>
      <c r="I43" s="23">
        <v>0</v>
      </c>
      <c r="J43" s="5">
        <v>784</v>
      </c>
      <c r="K43" s="5">
        <v>4570</v>
      </c>
      <c r="L43" s="5">
        <v>90</v>
      </c>
      <c r="M43" s="5">
        <v>951</v>
      </c>
      <c r="N43" s="5">
        <v>301</v>
      </c>
      <c r="O43" s="5">
        <v>4285</v>
      </c>
      <c r="P43" s="5">
        <v>369</v>
      </c>
      <c r="Q43" s="5">
        <v>1033</v>
      </c>
      <c r="R43" s="5">
        <v>1099</v>
      </c>
      <c r="S43" s="6">
        <f t="shared" si="1"/>
        <v>34617</v>
      </c>
    </row>
    <row r="44" spans="1:19" x14ac:dyDescent="0.3">
      <c r="A44" s="50">
        <v>202005</v>
      </c>
      <c r="B44" s="5">
        <v>1973</v>
      </c>
      <c r="C44" s="5">
        <v>567</v>
      </c>
      <c r="D44" s="23">
        <v>683</v>
      </c>
      <c r="E44" s="5">
        <v>652</v>
      </c>
      <c r="F44" s="5">
        <v>2672</v>
      </c>
      <c r="G44" s="5">
        <v>4301</v>
      </c>
      <c r="H44" s="5">
        <v>6400</v>
      </c>
      <c r="I44" s="23">
        <v>0</v>
      </c>
      <c r="J44" s="5">
        <v>855</v>
      </c>
      <c r="K44" s="5">
        <v>4075</v>
      </c>
      <c r="L44" s="5">
        <v>88</v>
      </c>
      <c r="M44" s="5">
        <v>772</v>
      </c>
      <c r="N44" s="5">
        <v>1210</v>
      </c>
      <c r="O44" s="5">
        <v>3469</v>
      </c>
      <c r="P44" s="5">
        <v>365</v>
      </c>
      <c r="Q44" s="5">
        <v>726</v>
      </c>
      <c r="R44" s="5">
        <v>842</v>
      </c>
      <c r="S44" s="6">
        <f t="shared" si="1"/>
        <v>29650</v>
      </c>
    </row>
    <row r="45" spans="1:19" x14ac:dyDescent="0.3">
      <c r="A45" s="50">
        <v>202004</v>
      </c>
      <c r="B45" s="5">
        <v>1520</v>
      </c>
      <c r="C45" s="5">
        <v>2758</v>
      </c>
      <c r="D45" s="23">
        <v>942</v>
      </c>
      <c r="E45" s="5">
        <v>476</v>
      </c>
      <c r="F45" s="5">
        <v>2807</v>
      </c>
      <c r="G45" s="5">
        <v>3515</v>
      </c>
      <c r="H45" s="5">
        <v>14000</v>
      </c>
      <c r="I45" s="23">
        <v>0</v>
      </c>
      <c r="J45" s="5">
        <v>499</v>
      </c>
      <c r="K45" s="5">
        <v>4475</v>
      </c>
      <c r="L45" s="5">
        <v>135</v>
      </c>
      <c r="M45" s="5">
        <v>721</v>
      </c>
      <c r="N45" s="5">
        <v>1016</v>
      </c>
      <c r="O45" s="5">
        <v>4290</v>
      </c>
      <c r="P45" s="5">
        <v>1172</v>
      </c>
      <c r="Q45" s="5">
        <v>1343</v>
      </c>
      <c r="R45" s="5">
        <v>620</v>
      </c>
      <c r="S45" s="6">
        <f t="shared" si="1"/>
        <v>40289</v>
      </c>
    </row>
    <row r="46" spans="1:19" x14ac:dyDescent="0.3">
      <c r="A46" s="50">
        <v>202003</v>
      </c>
      <c r="B46" s="5">
        <v>3815</v>
      </c>
      <c r="C46" s="5">
        <v>3664</v>
      </c>
      <c r="D46" s="23">
        <v>510</v>
      </c>
      <c r="E46" s="5">
        <v>1629</v>
      </c>
      <c r="F46" s="5">
        <v>6082</v>
      </c>
      <c r="G46" s="5">
        <v>8087</v>
      </c>
      <c r="H46" s="5">
        <v>26160</v>
      </c>
      <c r="I46" s="23">
        <v>0</v>
      </c>
      <c r="J46" s="5">
        <v>2277</v>
      </c>
      <c r="K46" s="5">
        <v>7998</v>
      </c>
      <c r="L46" s="5">
        <v>767</v>
      </c>
      <c r="M46" s="5">
        <v>1821</v>
      </c>
      <c r="N46" s="5">
        <v>4813</v>
      </c>
      <c r="O46" s="5">
        <v>7965</v>
      </c>
      <c r="P46" s="5">
        <v>2319</v>
      </c>
      <c r="Q46" s="5">
        <v>6697</v>
      </c>
      <c r="R46" s="5">
        <v>1676</v>
      </c>
      <c r="S46" s="6">
        <f t="shared" si="1"/>
        <v>86280</v>
      </c>
    </row>
    <row r="47" spans="1:19" x14ac:dyDescent="0.3">
      <c r="A47" s="50">
        <v>202002</v>
      </c>
      <c r="B47" s="5">
        <v>2584</v>
      </c>
      <c r="C47" s="5">
        <v>2463</v>
      </c>
      <c r="D47" s="23">
        <v>1128</v>
      </c>
      <c r="E47" s="5">
        <v>1015</v>
      </c>
      <c r="F47" s="5">
        <v>4619</v>
      </c>
      <c r="G47" s="5">
        <v>5621</v>
      </c>
      <c r="H47" s="5">
        <v>26320</v>
      </c>
      <c r="I47" s="23">
        <v>0</v>
      </c>
      <c r="J47" s="5">
        <v>1618</v>
      </c>
      <c r="K47" s="5">
        <v>7222</v>
      </c>
      <c r="L47" s="5">
        <v>579</v>
      </c>
      <c r="M47" s="5">
        <v>1396</v>
      </c>
      <c r="N47" s="5">
        <v>3252</v>
      </c>
      <c r="O47" s="5">
        <v>5711</v>
      </c>
      <c r="P47" s="5">
        <v>1040</v>
      </c>
      <c r="Q47" s="5">
        <v>4124</v>
      </c>
      <c r="R47" s="5">
        <v>1135</v>
      </c>
      <c r="S47" s="6">
        <f t="shared" si="1"/>
        <v>69827</v>
      </c>
    </row>
    <row r="48" spans="1:19" x14ac:dyDescent="0.3">
      <c r="A48" s="50">
        <v>202001</v>
      </c>
      <c r="B48" s="5">
        <v>1505</v>
      </c>
      <c r="C48" s="5">
        <v>1804</v>
      </c>
      <c r="D48" s="23">
        <v>1210</v>
      </c>
      <c r="E48" s="5">
        <v>758</v>
      </c>
      <c r="F48" s="5">
        <v>3832</v>
      </c>
      <c r="G48" s="5">
        <v>3252</v>
      </c>
      <c r="H48" s="72">
        <v>23920</v>
      </c>
      <c r="I48" s="23">
        <v>0</v>
      </c>
      <c r="J48" s="5">
        <v>905</v>
      </c>
      <c r="K48" s="5">
        <v>6873</v>
      </c>
      <c r="L48" s="5">
        <v>319</v>
      </c>
      <c r="M48" s="5">
        <v>838</v>
      </c>
      <c r="N48" s="5">
        <v>1803</v>
      </c>
      <c r="O48" s="5">
        <v>4147</v>
      </c>
      <c r="P48" s="5">
        <v>1369</v>
      </c>
      <c r="Q48" s="5">
        <v>1924</v>
      </c>
      <c r="R48" s="5">
        <v>596</v>
      </c>
      <c r="S48" s="6">
        <f>SUM(B48:R48)</f>
        <v>55055</v>
      </c>
    </row>
    <row r="49" spans="1:18" x14ac:dyDescent="0.3">
      <c r="H49" s="73"/>
    </row>
    <row r="52" spans="1:18" ht="13.5" thickBot="1" x14ac:dyDescent="0.35">
      <c r="A52" s="3" t="s">
        <v>61</v>
      </c>
    </row>
    <row r="53" spans="1:18" x14ac:dyDescent="0.3">
      <c r="A53" s="66" t="s">
        <v>44</v>
      </c>
      <c r="B53" s="67">
        <v>2020</v>
      </c>
      <c r="C53" s="67">
        <v>2021</v>
      </c>
      <c r="D53" s="67">
        <v>2022</v>
      </c>
      <c r="E53" s="68">
        <v>2023</v>
      </c>
    </row>
    <row r="54" spans="1:18" ht="13.5" thickBot="1" x14ac:dyDescent="0.35">
      <c r="A54" s="69" t="s">
        <v>45</v>
      </c>
      <c r="B54" s="70">
        <v>514527</v>
      </c>
      <c r="C54" s="70">
        <v>688727</v>
      </c>
      <c r="D54" s="70">
        <v>681631</v>
      </c>
      <c r="E54" s="71">
        <v>504993</v>
      </c>
    </row>
    <row r="58" spans="1:18" ht="13.5" thickBot="1" x14ac:dyDescent="0.35"/>
    <row r="59" spans="1:18" x14ac:dyDescent="0.3">
      <c r="A59" s="58" t="s">
        <v>44</v>
      </c>
      <c r="B59" s="59" t="s">
        <v>48</v>
      </c>
      <c r="C59" s="59" t="s">
        <v>3</v>
      </c>
      <c r="D59" s="59" t="s">
        <v>47</v>
      </c>
      <c r="E59" s="59" t="str">
        <f t="shared" ref="E59:R59" si="2">E2</f>
        <v>Clinic</v>
      </c>
      <c r="F59" s="59" t="str">
        <f t="shared" si="2"/>
        <v>Engineering Laboratory</v>
      </c>
      <c r="G59" s="59" t="str">
        <f t="shared" si="2"/>
        <v>Finance Block</v>
      </c>
      <c r="H59" s="59" t="str">
        <f t="shared" si="2"/>
        <v>Getfund hostel</v>
      </c>
      <c r="I59" s="59" t="str">
        <f t="shared" si="2"/>
        <v>Getfund hostel - greena FM</v>
      </c>
      <c r="J59" s="59" t="str">
        <f t="shared" si="2"/>
        <v>Graduate School Block</v>
      </c>
      <c r="K59" s="59" t="str">
        <f t="shared" si="2"/>
        <v>Directorate</v>
      </c>
      <c r="L59" s="59" t="str">
        <f t="shared" si="2"/>
        <v>LEO BLOCK UP</v>
      </c>
      <c r="M59" s="59" t="str">
        <f t="shared" si="2"/>
        <v>LEO HALL</v>
      </c>
      <c r="N59" s="59" t="str">
        <f t="shared" si="2"/>
        <v>Library block</v>
      </c>
      <c r="O59" s="59" t="str">
        <f t="shared" si="2"/>
        <v>Odum block</v>
      </c>
      <c r="P59" s="59" t="str">
        <f t="shared" si="2"/>
        <v>Saw mill</v>
      </c>
      <c r="Q59" s="59" t="str">
        <f t="shared" si="2"/>
        <v>Science lecture hall</v>
      </c>
      <c r="R59" s="60" t="str">
        <f t="shared" si="2"/>
        <v>Works and physical dev.
Office</v>
      </c>
    </row>
    <row r="60" spans="1:18" x14ac:dyDescent="0.3">
      <c r="A60" s="61" t="s">
        <v>60</v>
      </c>
      <c r="B60" s="57">
        <f t="shared" ref="B60:R60" si="3">SUM(B37:B48)</f>
        <v>26927</v>
      </c>
      <c r="C60" s="57">
        <f t="shared" si="3"/>
        <v>18309</v>
      </c>
      <c r="D60" s="57">
        <f t="shared" si="3"/>
        <v>12322</v>
      </c>
      <c r="E60" s="57">
        <f t="shared" si="3"/>
        <v>8641</v>
      </c>
      <c r="F60" s="57">
        <f t="shared" si="3"/>
        <v>40935</v>
      </c>
      <c r="G60" s="57">
        <f t="shared" si="3"/>
        <v>55274</v>
      </c>
      <c r="H60" s="57">
        <f t="shared" si="3"/>
        <v>148000</v>
      </c>
      <c r="I60" s="57">
        <f t="shared" si="3"/>
        <v>0</v>
      </c>
      <c r="J60" s="57">
        <f t="shared" si="3"/>
        <v>12418</v>
      </c>
      <c r="K60" s="57">
        <f t="shared" si="3"/>
        <v>58696</v>
      </c>
      <c r="L60" s="57">
        <f t="shared" si="3"/>
        <v>2927</v>
      </c>
      <c r="M60" s="57">
        <f t="shared" si="3"/>
        <v>11326</v>
      </c>
      <c r="N60" s="57">
        <f t="shared" si="3"/>
        <v>22573</v>
      </c>
      <c r="O60" s="57">
        <f t="shared" si="3"/>
        <v>46981</v>
      </c>
      <c r="P60" s="57">
        <f t="shared" si="3"/>
        <v>9970</v>
      </c>
      <c r="Q60" s="57">
        <f t="shared" si="3"/>
        <v>28949</v>
      </c>
      <c r="R60" s="62">
        <f t="shared" si="3"/>
        <v>10279</v>
      </c>
    </row>
    <row r="61" spans="1:18" x14ac:dyDescent="0.3">
      <c r="A61" s="61">
        <v>2021</v>
      </c>
      <c r="B61" s="57">
        <f t="shared" ref="B61:R61" si="4">SUM(B25:B36)</f>
        <v>35641</v>
      </c>
      <c r="C61" s="57">
        <f t="shared" si="4"/>
        <v>27218</v>
      </c>
      <c r="D61" s="57">
        <f t="shared" si="4"/>
        <v>12204</v>
      </c>
      <c r="E61" s="57">
        <f t="shared" si="4"/>
        <v>14668</v>
      </c>
      <c r="F61" s="57">
        <f t="shared" si="4"/>
        <v>50227</v>
      </c>
      <c r="G61" s="57">
        <f t="shared" si="4"/>
        <v>57119</v>
      </c>
      <c r="H61" s="57">
        <f t="shared" si="4"/>
        <v>251360</v>
      </c>
      <c r="I61" s="57">
        <f t="shared" si="4"/>
        <v>0</v>
      </c>
      <c r="J61" s="57">
        <f t="shared" si="4"/>
        <v>15116</v>
      </c>
      <c r="K61" s="57">
        <f t="shared" si="4"/>
        <v>56127</v>
      </c>
      <c r="L61" s="57">
        <f t="shared" si="4"/>
        <v>3482</v>
      </c>
      <c r="M61" s="57">
        <f t="shared" si="4"/>
        <v>15092</v>
      </c>
      <c r="N61" s="57">
        <f t="shared" si="4"/>
        <v>28610</v>
      </c>
      <c r="O61" s="57">
        <f t="shared" si="4"/>
        <v>41716</v>
      </c>
      <c r="P61" s="57">
        <f t="shared" si="4"/>
        <v>18199</v>
      </c>
      <c r="Q61" s="57">
        <f t="shared" si="4"/>
        <v>45517</v>
      </c>
      <c r="R61" s="62">
        <f t="shared" si="4"/>
        <v>16431</v>
      </c>
    </row>
    <row r="62" spans="1:18" x14ac:dyDescent="0.3">
      <c r="A62" s="61">
        <v>2022</v>
      </c>
      <c r="B62" s="57">
        <f t="shared" ref="B62:R62" si="5">SUM(B13:B24)</f>
        <v>34657</v>
      </c>
      <c r="C62" s="57">
        <f t="shared" si="5"/>
        <v>30199</v>
      </c>
      <c r="D62" s="57">
        <f t="shared" si="5"/>
        <v>8973</v>
      </c>
      <c r="E62" s="57">
        <f t="shared" si="5"/>
        <v>14732.363636363636</v>
      </c>
      <c r="F62" s="57">
        <f t="shared" si="5"/>
        <v>63722</v>
      </c>
      <c r="G62" s="57">
        <f t="shared" si="5"/>
        <v>51722</v>
      </c>
      <c r="H62" s="57">
        <f t="shared" si="5"/>
        <v>235040</v>
      </c>
      <c r="I62" s="57">
        <f t="shared" si="5"/>
        <v>0</v>
      </c>
      <c r="J62" s="57">
        <f t="shared" si="5"/>
        <v>12834</v>
      </c>
      <c r="K62" s="57">
        <f t="shared" si="5"/>
        <v>53157</v>
      </c>
      <c r="L62" s="57">
        <f t="shared" si="5"/>
        <v>4611</v>
      </c>
      <c r="M62" s="57">
        <f t="shared" si="5"/>
        <v>12068</v>
      </c>
      <c r="N62" s="57">
        <f t="shared" si="5"/>
        <v>34805</v>
      </c>
      <c r="O62" s="57">
        <f t="shared" si="5"/>
        <v>44181</v>
      </c>
      <c r="P62" s="57">
        <f t="shared" si="5"/>
        <v>15246</v>
      </c>
      <c r="Q62" s="57">
        <f t="shared" si="5"/>
        <v>41519</v>
      </c>
      <c r="R62" s="62">
        <f t="shared" si="5"/>
        <v>24165</v>
      </c>
    </row>
    <row r="63" spans="1:18" ht="13.5" thickBot="1" x14ac:dyDescent="0.35">
      <c r="A63" s="63">
        <v>2023</v>
      </c>
      <c r="B63" s="64">
        <f t="shared" ref="B63:R63" si="6">SUM(B3:B12)</f>
        <v>30774</v>
      </c>
      <c r="C63" s="64">
        <f t="shared" si="6"/>
        <v>29494</v>
      </c>
      <c r="D63" s="64">
        <f t="shared" si="6"/>
        <v>13892</v>
      </c>
      <c r="E63" s="64">
        <f t="shared" si="6"/>
        <v>9707.878787878788</v>
      </c>
      <c r="F63" s="64">
        <f t="shared" si="6"/>
        <v>47176</v>
      </c>
      <c r="G63" s="64">
        <f t="shared" si="6"/>
        <v>47736</v>
      </c>
      <c r="H63" s="64">
        <f t="shared" si="6"/>
        <v>26661</v>
      </c>
      <c r="I63" s="64">
        <f t="shared" si="6"/>
        <v>40899</v>
      </c>
      <c r="J63" s="64">
        <f t="shared" si="6"/>
        <v>10012</v>
      </c>
      <c r="K63" s="64">
        <f t="shared" si="6"/>
        <v>55525</v>
      </c>
      <c r="L63" s="64">
        <f t="shared" si="6"/>
        <v>33791</v>
      </c>
      <c r="M63" s="64">
        <f t="shared" si="6"/>
        <v>11311</v>
      </c>
      <c r="N63" s="64">
        <f t="shared" si="6"/>
        <v>35338</v>
      </c>
      <c r="O63" s="64">
        <f t="shared" si="6"/>
        <v>37879</v>
      </c>
      <c r="P63" s="64">
        <f t="shared" si="6"/>
        <v>17376</v>
      </c>
      <c r="Q63" s="64">
        <f t="shared" si="6"/>
        <v>36371</v>
      </c>
      <c r="R63" s="65">
        <f t="shared" si="6"/>
        <v>21050</v>
      </c>
    </row>
    <row r="66" spans="1:18" ht="65" x14ac:dyDescent="0.3">
      <c r="A66" s="13" t="s">
        <v>1</v>
      </c>
      <c r="B66" s="13" t="s">
        <v>2</v>
      </c>
      <c r="C66" s="13" t="s">
        <v>3</v>
      </c>
      <c r="D66" s="15" t="s">
        <v>18</v>
      </c>
      <c r="E66" s="13" t="s">
        <v>4</v>
      </c>
      <c r="F66" s="13" t="s">
        <v>5</v>
      </c>
      <c r="G66" s="13" t="s">
        <v>6</v>
      </c>
      <c r="H66" s="13" t="s">
        <v>7</v>
      </c>
      <c r="I66" s="13" t="s">
        <v>8</v>
      </c>
      <c r="J66" s="13" t="s">
        <v>9</v>
      </c>
      <c r="K66" s="13" t="s">
        <v>10</v>
      </c>
      <c r="L66" s="13" t="s">
        <v>11</v>
      </c>
      <c r="M66" s="13" t="s">
        <v>12</v>
      </c>
      <c r="N66" s="13" t="s">
        <v>13</v>
      </c>
      <c r="O66" s="13" t="s">
        <v>14</v>
      </c>
      <c r="P66" s="13" t="s">
        <v>15</v>
      </c>
      <c r="Q66" s="13" t="s">
        <v>16</v>
      </c>
      <c r="R66" s="15" t="s">
        <v>19</v>
      </c>
    </row>
    <row r="67" spans="1:18" x14ac:dyDescent="0.3">
      <c r="A67" s="10" t="s">
        <v>17</v>
      </c>
      <c r="B67" s="11">
        <v>2782.59</v>
      </c>
      <c r="C67" s="11">
        <v>2287.39</v>
      </c>
      <c r="D67" s="11">
        <v>811.61</v>
      </c>
      <c r="E67" s="11">
        <v>739.48</v>
      </c>
      <c r="F67" s="11">
        <v>4297.09</v>
      </c>
      <c r="G67" s="11">
        <v>4605.46</v>
      </c>
      <c r="H67" s="11">
        <v>14370.89</v>
      </c>
      <c r="I67" s="11">
        <v>3505.6</v>
      </c>
      <c r="J67" s="11">
        <v>1095.22</v>
      </c>
      <c r="K67" s="11">
        <v>4858.8</v>
      </c>
      <c r="L67" s="11">
        <v>974.15</v>
      </c>
      <c r="M67" s="11">
        <v>1059</v>
      </c>
      <c r="N67" s="11">
        <v>2637.52</v>
      </c>
      <c r="O67" s="11">
        <v>3712.11</v>
      </c>
      <c r="P67" s="11">
        <v>1321.54</v>
      </c>
      <c r="Q67" s="11">
        <v>3312.09</v>
      </c>
      <c r="R67" s="11">
        <v>1563.59</v>
      </c>
    </row>
  </sheetData>
  <phoneticPr fontId="1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2F058-B036-8947-A769-672314F1E668}">
  <dimension ref="A1"/>
  <sheetViews>
    <sheetView topLeftCell="A21" workbookViewId="0">
      <selection activeCell="U9" sqref="U9"/>
    </sheetView>
  </sheetViews>
  <sheetFormatPr defaultColWidth="12" defaultRowHeight="13" x14ac:dyDescent="0.3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BC200-4BD2-4F60-88DE-22C569F62942}">
  <dimension ref="A3"/>
  <sheetViews>
    <sheetView workbookViewId="0">
      <selection activeCell="P2" sqref="P2"/>
    </sheetView>
  </sheetViews>
  <sheetFormatPr defaultColWidth="9" defaultRowHeight="13" x14ac:dyDescent="0.3"/>
  <sheetData>
    <row r="3" spans="1:1" x14ac:dyDescent="0.3">
      <c r="A3" s="3" t="s">
        <v>46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F8F1E-C21E-4E17-ABC6-0B10BB980701}">
  <dimension ref="A1"/>
  <sheetViews>
    <sheetView topLeftCell="A19" workbookViewId="0">
      <selection activeCell="Y6" sqref="Y6"/>
    </sheetView>
  </sheetViews>
  <sheetFormatPr defaultColWidth="9" defaultRowHeight="13" x14ac:dyDescent="0.3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EB165-6B3E-4096-80B2-A959CD78642D}">
  <dimension ref="B44:M53"/>
  <sheetViews>
    <sheetView tabSelected="1" topLeftCell="A29" workbookViewId="0">
      <selection activeCell="R45" sqref="R45"/>
    </sheetView>
  </sheetViews>
  <sheetFormatPr defaultColWidth="9" defaultRowHeight="13" x14ac:dyDescent="0.3"/>
  <sheetData>
    <row r="44" spans="2:13" ht="12.75" customHeight="1" x14ac:dyDescent="0.3">
      <c r="B44" s="81" t="s">
        <v>84</v>
      </c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</row>
    <row r="45" spans="2:13" x14ac:dyDescent="0.3"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</row>
    <row r="46" spans="2:13" x14ac:dyDescent="0.3">
      <c r="B46" s="81" t="s">
        <v>85</v>
      </c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</row>
    <row r="47" spans="2:13" x14ac:dyDescent="0.3"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</row>
    <row r="48" spans="2:13" x14ac:dyDescent="0.3">
      <c r="B48" s="81" t="s">
        <v>88</v>
      </c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</row>
    <row r="49" spans="2:13" x14ac:dyDescent="0.3"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</row>
    <row r="50" spans="2:13" x14ac:dyDescent="0.3">
      <c r="B50" s="81" t="s">
        <v>86</v>
      </c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</row>
    <row r="51" spans="2:13" ht="30.75" customHeight="1" x14ac:dyDescent="0.3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</row>
    <row r="52" spans="2:13" x14ac:dyDescent="0.3">
      <c r="B52" s="81" t="s">
        <v>87</v>
      </c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</row>
    <row r="53" spans="2:13" x14ac:dyDescent="0.3"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</row>
  </sheetData>
  <mergeCells count="5">
    <mergeCell ref="B44:M45"/>
    <mergeCell ref="B46:M47"/>
    <mergeCell ref="B48:M49"/>
    <mergeCell ref="B52:M53"/>
    <mergeCell ref="B50:M51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Table 1</vt:lpstr>
      <vt:lpstr>Table 2</vt:lpstr>
      <vt:lpstr>Table 1.1</vt:lpstr>
      <vt:lpstr>Yearly consumption per block</vt:lpstr>
      <vt:lpstr>Consumption by building</vt:lpstr>
      <vt:lpstr>Annual Totals</vt:lpstr>
      <vt:lpstr>Monthly Trends by 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Valle</dc:creator>
  <cp:lastModifiedBy>bright karim-abdallah</cp:lastModifiedBy>
  <dcterms:created xsi:type="dcterms:W3CDTF">2024-07-01T15:28:31Z</dcterms:created>
  <dcterms:modified xsi:type="dcterms:W3CDTF">2024-07-04T14:34:33Z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2024-06-18T00:00:00Z</vt:filetime>
  </property>
  <property fmtid="{D5CDD505-2E9C-101B-9397-08002B2CF9AE}" pid="3" name="Creator">
    <vt:lpwstr>Microsoft® Excel® für Microsoft 365</vt:lpwstr>
  </property>
  <property fmtid="{D5CDD505-2E9C-101B-9397-08002B2CF9AE}" pid="4" name="LastSaved">
    <vt:filetime>2024-07-01T00:00:00Z</vt:filetime>
  </property>
  <property fmtid="{D5CDD505-2E9C-101B-9397-08002B2CF9AE}" pid="5" name="Producer">
    <vt:lpwstr>Microsoft® Excel® für Microsoft 365</vt:lpwstr>
  </property>
</Properties>
</file>